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dkova\Desktop\Munster\"/>
    </mc:Choice>
  </mc:AlternateContent>
  <xr:revisionPtr revIDLastSave="0" documentId="13_ncr:1_{1DFD3142-166B-44F4-AE7B-5F8B3AD372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ster 2026–2027 Results" sheetId="1" r:id="rId1"/>
    <sheet name="U11 Boys" sheetId="2" r:id="rId2"/>
    <sheet name="U11 Girls" sheetId="3" r:id="rId3"/>
    <sheet name="U13 Boys" sheetId="4" r:id="rId4"/>
    <sheet name="U13 Girls" sheetId="5" r:id="rId5"/>
    <sheet name="U15 Boys" sheetId="6" r:id="rId6"/>
    <sheet name="U15 Girls" sheetId="7" r:id="rId7"/>
    <sheet name="U19 Boys" sheetId="8" r:id="rId8"/>
    <sheet name="U19 Girls" sheetId="9" r:id="rId9"/>
    <sheet name="Para Mixed" sheetId="10" r:id="rId10"/>
    <sheet name="Veterans Men" sheetId="11" r:id="rId11"/>
    <sheet name="Veterans Women" sheetId="12" r:id="rId12"/>
    <sheet name="Senior Men" sheetId="16" r:id="rId13"/>
    <sheet name="Senior Women" sheetId="15" r:id="rId14"/>
    <sheet name="Senior Men 1" sheetId="13" r:id="rId15"/>
    <sheet name="Senior Men 2" sheetId="14" r:id="rId16"/>
    <sheet name="Event 1 Results" sheetId="17" state="hidden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3" i="17" l="1"/>
  <c r="H103" i="17" s="1"/>
  <c r="D14" i="15" s="1"/>
  <c r="H14" i="15" s="1"/>
  <c r="I14" i="15" s="1"/>
  <c r="G102" i="17"/>
  <c r="H102" i="17" s="1"/>
  <c r="D13" i="15" s="1"/>
  <c r="H13" i="15" s="1"/>
  <c r="I13" i="15" s="1"/>
  <c r="G101" i="17"/>
  <c r="H101" i="17" s="1"/>
  <c r="D12" i="15" s="1"/>
  <c r="H12" i="15" s="1"/>
  <c r="I12" i="15" s="1"/>
  <c r="G100" i="17"/>
  <c r="H100" i="17" s="1"/>
  <c r="D11" i="15" s="1"/>
  <c r="H11" i="15" s="1"/>
  <c r="I11" i="15" s="1"/>
  <c r="G99" i="17"/>
  <c r="H99" i="17" s="1"/>
  <c r="D10" i="15" s="1"/>
  <c r="H10" i="15" s="1"/>
  <c r="I10" i="15" s="1"/>
  <c r="G98" i="17"/>
  <c r="H98" i="17" s="1"/>
  <c r="D9" i="15" s="1"/>
  <c r="H9" i="15" s="1"/>
  <c r="I9" i="15" s="1"/>
  <c r="G97" i="17"/>
  <c r="H97" i="17" s="1"/>
  <c r="D8" i="15" s="1"/>
  <c r="H8" i="15" s="1"/>
  <c r="I8" i="15" s="1"/>
  <c r="G96" i="17"/>
  <c r="H96" i="17" s="1"/>
  <c r="D7" i="15" s="1"/>
  <c r="H7" i="15" s="1"/>
  <c r="I7" i="15" s="1"/>
  <c r="G95" i="17"/>
  <c r="H95" i="17" s="1"/>
  <c r="D6" i="15" s="1"/>
  <c r="H6" i="15" s="1"/>
  <c r="I6" i="15" s="1"/>
  <c r="G94" i="17"/>
  <c r="H94" i="17" s="1"/>
  <c r="D5" i="15" s="1"/>
  <c r="H5" i="15" s="1"/>
  <c r="I5" i="15" s="1"/>
  <c r="G93" i="17"/>
  <c r="H93" i="17" s="1"/>
  <c r="D4" i="15" s="1"/>
  <c r="H4" i="15" s="1"/>
  <c r="I4" i="15" s="1"/>
  <c r="A4" i="15" s="1"/>
  <c r="H92" i="17"/>
  <c r="D3" i="15" s="1"/>
  <c r="H3" i="15" s="1"/>
  <c r="I3" i="15" s="1"/>
  <c r="G92" i="17"/>
  <c r="H91" i="17"/>
  <c r="G91" i="17"/>
  <c r="H90" i="17"/>
  <c r="D27" i="16" s="1"/>
  <c r="H27" i="16" s="1"/>
  <c r="I27" i="16" s="1"/>
  <c r="G90" i="17"/>
  <c r="H89" i="17"/>
  <c r="G89" i="17"/>
  <c r="H88" i="17"/>
  <c r="G88" i="17"/>
  <c r="H87" i="17"/>
  <c r="G87" i="17"/>
  <c r="H86" i="17"/>
  <c r="G86" i="17"/>
  <c r="H85" i="17"/>
  <c r="G85" i="17"/>
  <c r="H84" i="17"/>
  <c r="G84" i="17"/>
  <c r="H83" i="17"/>
  <c r="G83" i="17"/>
  <c r="H82" i="17"/>
  <c r="G82" i="17"/>
  <c r="H81" i="17"/>
  <c r="G81" i="17"/>
  <c r="H80" i="17"/>
  <c r="G80" i="17"/>
  <c r="H79" i="17"/>
  <c r="G79" i="17"/>
  <c r="H78" i="17"/>
  <c r="G78" i="17"/>
  <c r="G77" i="17"/>
  <c r="H77" i="17" s="1"/>
  <c r="G76" i="17"/>
  <c r="H76" i="17" s="1"/>
  <c r="G75" i="17"/>
  <c r="H75" i="17" s="1"/>
  <c r="H74" i="17"/>
  <c r="D12" i="16" s="1"/>
  <c r="H12" i="16" s="1"/>
  <c r="I12" i="16" s="1"/>
  <c r="G74" i="17"/>
  <c r="H73" i="17"/>
  <c r="D10" i="16" s="1"/>
  <c r="H10" i="16" s="1"/>
  <c r="I10" i="16" s="1"/>
  <c r="G73" i="17"/>
  <c r="H72" i="17"/>
  <c r="D9" i="16" s="1"/>
  <c r="H9" i="16" s="1"/>
  <c r="I9" i="16" s="1"/>
  <c r="G72" i="17"/>
  <c r="G71" i="17"/>
  <c r="H71" i="17" s="1"/>
  <c r="G70" i="17"/>
  <c r="H70" i="17" s="1"/>
  <c r="G69" i="17"/>
  <c r="H69" i="17" s="1"/>
  <c r="H68" i="17"/>
  <c r="D5" i="13" s="1"/>
  <c r="H5" i="13" s="1"/>
  <c r="I5" i="13" s="1"/>
  <c r="G68" i="17"/>
  <c r="H67" i="17"/>
  <c r="D4" i="13" s="1"/>
  <c r="H4" i="13" s="1"/>
  <c r="I4" i="13" s="1"/>
  <c r="G67" i="17"/>
  <c r="H66" i="17"/>
  <c r="D3" i="13" s="1"/>
  <c r="H3" i="13" s="1"/>
  <c r="I3" i="13" s="1"/>
  <c r="G66" i="17"/>
  <c r="G65" i="17"/>
  <c r="H65" i="17" s="1"/>
  <c r="D10" i="12" s="1"/>
  <c r="H10" i="12" s="1"/>
  <c r="I10" i="12" s="1"/>
  <c r="G64" i="17"/>
  <c r="H64" i="17" s="1"/>
  <c r="D9" i="12" s="1"/>
  <c r="H9" i="12" s="1"/>
  <c r="I9" i="12" s="1"/>
  <c r="G63" i="17"/>
  <c r="H63" i="17" s="1"/>
  <c r="D8" i="12" s="1"/>
  <c r="H8" i="12" s="1"/>
  <c r="I8" i="12" s="1"/>
  <c r="H62" i="17"/>
  <c r="D7" i="12" s="1"/>
  <c r="H7" i="12" s="1"/>
  <c r="I7" i="12" s="1"/>
  <c r="G62" i="17"/>
  <c r="H61" i="17"/>
  <c r="G61" i="17"/>
  <c r="H60" i="17"/>
  <c r="G60" i="17"/>
  <c r="G59" i="17"/>
  <c r="H59" i="17" s="1"/>
  <c r="D4" i="12" s="1"/>
  <c r="H4" i="12" s="1"/>
  <c r="I4" i="12" s="1"/>
  <c r="G58" i="17"/>
  <c r="H58" i="17" s="1"/>
  <c r="D3" i="12" s="1"/>
  <c r="H3" i="12" s="1"/>
  <c r="I3" i="12" s="1"/>
  <c r="G57" i="17"/>
  <c r="H57" i="17" s="1"/>
  <c r="D10" i="11" s="1"/>
  <c r="H10" i="11" s="1"/>
  <c r="I10" i="11" s="1"/>
  <c r="H56" i="17"/>
  <c r="D9" i="11" s="1"/>
  <c r="H9" i="11" s="1"/>
  <c r="I9" i="11" s="1"/>
  <c r="G56" i="17"/>
  <c r="H55" i="17"/>
  <c r="D8" i="11" s="1"/>
  <c r="H8" i="11" s="1"/>
  <c r="I8" i="11" s="1"/>
  <c r="G55" i="17"/>
  <c r="H54" i="17"/>
  <c r="D7" i="11" s="1"/>
  <c r="H7" i="11" s="1"/>
  <c r="I7" i="11" s="1"/>
  <c r="G54" i="17"/>
  <c r="G53" i="17"/>
  <c r="H53" i="17" s="1"/>
  <c r="D6" i="11" s="1"/>
  <c r="H6" i="11" s="1"/>
  <c r="I6" i="11" s="1"/>
  <c r="G52" i="17"/>
  <c r="H52" i="17" s="1"/>
  <c r="D5" i="11" s="1"/>
  <c r="H5" i="11" s="1"/>
  <c r="I5" i="11" s="1"/>
  <c r="G51" i="17"/>
  <c r="H51" i="17" s="1"/>
  <c r="D4" i="11" s="1"/>
  <c r="H4" i="11" s="1"/>
  <c r="I4" i="11" s="1"/>
  <c r="H50" i="17"/>
  <c r="D3" i="11" s="1"/>
  <c r="H3" i="11" s="1"/>
  <c r="I3" i="11" s="1"/>
  <c r="G50" i="17"/>
  <c r="H49" i="17"/>
  <c r="G49" i="17"/>
  <c r="H48" i="17"/>
  <c r="G48" i="17"/>
  <c r="G47" i="17"/>
  <c r="H47" i="17" s="1"/>
  <c r="D6" i="10" s="1"/>
  <c r="H6" i="10" s="1"/>
  <c r="I6" i="10" s="1"/>
  <c r="G46" i="17"/>
  <c r="H46" i="17" s="1"/>
  <c r="D5" i="10" s="1"/>
  <c r="H5" i="10" s="1"/>
  <c r="I5" i="10" s="1"/>
  <c r="G45" i="17"/>
  <c r="H45" i="17" s="1"/>
  <c r="D4" i="10" s="1"/>
  <c r="H4" i="10" s="1"/>
  <c r="I4" i="10" s="1"/>
  <c r="H44" i="17"/>
  <c r="D3" i="10" s="1"/>
  <c r="H3" i="10" s="1"/>
  <c r="I3" i="10" s="1"/>
  <c r="G44" i="17"/>
  <c r="H43" i="17"/>
  <c r="D6" i="9" s="1"/>
  <c r="H6" i="9" s="1"/>
  <c r="I6" i="9" s="1"/>
  <c r="G43" i="17"/>
  <c r="H42" i="17"/>
  <c r="D5" i="9" s="1"/>
  <c r="H5" i="9" s="1"/>
  <c r="I5" i="9" s="1"/>
  <c r="G42" i="17"/>
  <c r="G41" i="17"/>
  <c r="H41" i="17" s="1"/>
  <c r="D4" i="9" s="1"/>
  <c r="H4" i="9" s="1"/>
  <c r="I4" i="9" s="1"/>
  <c r="G40" i="17"/>
  <c r="H40" i="17" s="1"/>
  <c r="D3" i="9" s="1"/>
  <c r="H3" i="9" s="1"/>
  <c r="I3" i="9" s="1"/>
  <c r="G39" i="17"/>
  <c r="H39" i="17" s="1"/>
  <c r="D10" i="8" s="1"/>
  <c r="H10" i="8" s="1"/>
  <c r="I10" i="8" s="1"/>
  <c r="H38" i="17"/>
  <c r="D9" i="8" s="1"/>
  <c r="H9" i="8" s="1"/>
  <c r="I9" i="8" s="1"/>
  <c r="G38" i="17"/>
  <c r="H37" i="17"/>
  <c r="G37" i="17"/>
  <c r="H36" i="17"/>
  <c r="G36" i="17"/>
  <c r="G35" i="17"/>
  <c r="H35" i="17" s="1"/>
  <c r="D6" i="8" s="1"/>
  <c r="H6" i="8" s="1"/>
  <c r="I6" i="8" s="1"/>
  <c r="G34" i="17"/>
  <c r="H34" i="17" s="1"/>
  <c r="D5" i="8" s="1"/>
  <c r="H5" i="8" s="1"/>
  <c r="I5" i="8" s="1"/>
  <c r="G33" i="17"/>
  <c r="H33" i="17" s="1"/>
  <c r="D4" i="8" s="1"/>
  <c r="H4" i="8" s="1"/>
  <c r="I4" i="8" s="1"/>
  <c r="H32" i="17"/>
  <c r="D3" i="8" s="1"/>
  <c r="H3" i="8" s="1"/>
  <c r="I3" i="8" s="1"/>
  <c r="G32" i="17"/>
  <c r="H31" i="17"/>
  <c r="D6" i="7" s="1"/>
  <c r="H6" i="7" s="1"/>
  <c r="I6" i="7" s="1"/>
  <c r="G31" i="17"/>
  <c r="H30" i="17"/>
  <c r="D5" i="7" s="1"/>
  <c r="H5" i="7" s="1"/>
  <c r="I5" i="7" s="1"/>
  <c r="G30" i="17"/>
  <c r="G29" i="17"/>
  <c r="H29" i="17" s="1"/>
  <c r="D4" i="7" s="1"/>
  <c r="H4" i="7" s="1"/>
  <c r="I4" i="7" s="1"/>
  <c r="G28" i="17"/>
  <c r="H28" i="17" s="1"/>
  <c r="D3" i="7" s="1"/>
  <c r="H3" i="7" s="1"/>
  <c r="I3" i="7" s="1"/>
  <c r="A3" i="7" s="1"/>
  <c r="G27" i="17"/>
  <c r="H27" i="17" s="1"/>
  <c r="D12" i="6" s="1"/>
  <c r="H12" i="6" s="1"/>
  <c r="I12" i="6" s="1"/>
  <c r="H26" i="17"/>
  <c r="D11" i="6" s="1"/>
  <c r="H11" i="6" s="1"/>
  <c r="I11" i="6" s="1"/>
  <c r="G26" i="17"/>
  <c r="H25" i="17"/>
  <c r="G25" i="17"/>
  <c r="H24" i="17"/>
  <c r="G24" i="17"/>
  <c r="G23" i="17"/>
  <c r="H23" i="17" s="1"/>
  <c r="D8" i="6" s="1"/>
  <c r="H8" i="6" s="1"/>
  <c r="I8" i="6" s="1"/>
  <c r="G22" i="17"/>
  <c r="H22" i="17" s="1"/>
  <c r="D7" i="6" s="1"/>
  <c r="H7" i="6" s="1"/>
  <c r="I7" i="6" s="1"/>
  <c r="G21" i="17"/>
  <c r="H21" i="17" s="1"/>
  <c r="D6" i="6" s="1"/>
  <c r="H6" i="6" s="1"/>
  <c r="I6" i="6" s="1"/>
  <c r="H20" i="17"/>
  <c r="D5" i="6" s="1"/>
  <c r="H5" i="6" s="1"/>
  <c r="I5" i="6" s="1"/>
  <c r="G20" i="17"/>
  <c r="H19" i="17"/>
  <c r="D4" i="6" s="1"/>
  <c r="H4" i="6" s="1"/>
  <c r="I4" i="6" s="1"/>
  <c r="G19" i="17"/>
  <c r="H18" i="17"/>
  <c r="D3" i="6" s="1"/>
  <c r="H3" i="6" s="1"/>
  <c r="I3" i="6" s="1"/>
  <c r="G18" i="17"/>
  <c r="G17" i="17"/>
  <c r="H17" i="17" s="1"/>
  <c r="D5" i="5" s="1"/>
  <c r="H5" i="5" s="1"/>
  <c r="I5" i="5" s="1"/>
  <c r="G16" i="17"/>
  <c r="H16" i="17" s="1"/>
  <c r="D4" i="5" s="1"/>
  <c r="H4" i="5" s="1"/>
  <c r="I4" i="5" s="1"/>
  <c r="G15" i="17"/>
  <c r="H15" i="17" s="1"/>
  <c r="D3" i="5" s="1"/>
  <c r="H3" i="5" s="1"/>
  <c r="I3" i="5" s="1"/>
  <c r="H14" i="17"/>
  <c r="D11" i="4" s="1"/>
  <c r="H11" i="4" s="1"/>
  <c r="I11" i="4" s="1"/>
  <c r="G14" i="17"/>
  <c r="H13" i="17"/>
  <c r="G13" i="17"/>
  <c r="H12" i="17"/>
  <c r="G12" i="17"/>
  <c r="G11" i="17"/>
  <c r="H11" i="17" s="1"/>
  <c r="D8" i="4" s="1"/>
  <c r="H8" i="4" s="1"/>
  <c r="I8" i="4" s="1"/>
  <c r="G10" i="17"/>
  <c r="H10" i="17" s="1"/>
  <c r="D7" i="4" s="1"/>
  <c r="H7" i="4" s="1"/>
  <c r="I7" i="4" s="1"/>
  <c r="G9" i="17"/>
  <c r="H9" i="17" s="1"/>
  <c r="D6" i="4" s="1"/>
  <c r="H6" i="4" s="1"/>
  <c r="I6" i="4" s="1"/>
  <c r="H8" i="17"/>
  <c r="D5" i="4" s="1"/>
  <c r="H5" i="4" s="1"/>
  <c r="I5" i="4" s="1"/>
  <c r="G8" i="17"/>
  <c r="H7" i="17"/>
  <c r="D4" i="4" s="1"/>
  <c r="H4" i="4" s="1"/>
  <c r="I4" i="4" s="1"/>
  <c r="G7" i="17"/>
  <c r="H6" i="17"/>
  <c r="D3" i="4" s="1"/>
  <c r="H3" i="4" s="1"/>
  <c r="I3" i="4" s="1"/>
  <c r="G6" i="17"/>
  <c r="G5" i="17"/>
  <c r="H5" i="17" s="1"/>
  <c r="D5" i="2" s="1"/>
  <c r="H5" i="2" s="1"/>
  <c r="I5" i="2" s="1"/>
  <c r="G4" i="17"/>
  <c r="H4" i="17" s="1"/>
  <c r="D4" i="2" s="1"/>
  <c r="H4" i="2" s="1"/>
  <c r="I4" i="2" s="1"/>
  <c r="G3" i="17"/>
  <c r="H3" i="17" s="1"/>
  <c r="D3" i="2" s="1"/>
  <c r="H3" i="2" s="1"/>
  <c r="I3" i="2" s="1"/>
  <c r="D28" i="16"/>
  <c r="H28" i="16" s="1"/>
  <c r="I28" i="16" s="1"/>
  <c r="D26" i="16"/>
  <c r="H26" i="16" s="1"/>
  <c r="I26" i="16" s="1"/>
  <c r="D25" i="16"/>
  <c r="H25" i="16" s="1"/>
  <c r="I25" i="16" s="1"/>
  <c r="D24" i="16"/>
  <c r="H24" i="16" s="1"/>
  <c r="I24" i="16" s="1"/>
  <c r="D23" i="16"/>
  <c r="H23" i="16" s="1"/>
  <c r="I23" i="16" s="1"/>
  <c r="D22" i="16"/>
  <c r="H22" i="16" s="1"/>
  <c r="I22" i="16" s="1"/>
  <c r="D21" i="16"/>
  <c r="H21" i="16" s="1"/>
  <c r="I21" i="16" s="1"/>
  <c r="D20" i="16"/>
  <c r="H20" i="16" s="1"/>
  <c r="I20" i="16" s="1"/>
  <c r="D19" i="16"/>
  <c r="H19" i="16" s="1"/>
  <c r="I19" i="16" s="1"/>
  <c r="D17" i="16"/>
  <c r="H17" i="16" s="1"/>
  <c r="I17" i="16" s="1"/>
  <c r="D16" i="16"/>
  <c r="H16" i="16" s="1"/>
  <c r="I16" i="16" s="1"/>
  <c r="D13" i="16"/>
  <c r="H13" i="16" s="1"/>
  <c r="I13" i="16" s="1"/>
  <c r="D11" i="16"/>
  <c r="H11" i="16" s="1"/>
  <c r="I11" i="16" s="1"/>
  <c r="D4" i="16"/>
  <c r="H4" i="16" s="1"/>
  <c r="I4" i="16" s="1"/>
  <c r="D3" i="16"/>
  <c r="H3" i="16" s="1"/>
  <c r="I3" i="16" s="1"/>
  <c r="D16" i="14"/>
  <c r="H16" i="14" s="1"/>
  <c r="I16" i="14" s="1"/>
  <c r="D14" i="14"/>
  <c r="H14" i="14" s="1"/>
  <c r="I14" i="14" s="1"/>
  <c r="D13" i="14"/>
  <c r="H13" i="14" s="1"/>
  <c r="I13" i="14" s="1"/>
  <c r="D12" i="14"/>
  <c r="H12" i="14" s="1"/>
  <c r="I12" i="14" s="1"/>
  <c r="D11" i="14"/>
  <c r="H11" i="14" s="1"/>
  <c r="I11" i="14" s="1"/>
  <c r="D10" i="14"/>
  <c r="H10" i="14" s="1"/>
  <c r="I10" i="14" s="1"/>
  <c r="D9" i="14"/>
  <c r="H9" i="14" s="1"/>
  <c r="I9" i="14" s="1"/>
  <c r="D8" i="14"/>
  <c r="H8" i="14" s="1"/>
  <c r="I8" i="14" s="1"/>
  <c r="D7" i="14"/>
  <c r="H7" i="14" s="1"/>
  <c r="I7" i="14" s="1"/>
  <c r="D6" i="14"/>
  <c r="H6" i="14" s="1"/>
  <c r="I6" i="14" s="1"/>
  <c r="D5" i="14"/>
  <c r="H5" i="14" s="1"/>
  <c r="I5" i="14" s="1"/>
  <c r="D4" i="14"/>
  <c r="H4" i="14" s="1"/>
  <c r="I4" i="14" s="1"/>
  <c r="D3" i="14"/>
  <c r="H3" i="14" s="1"/>
  <c r="I3" i="14" s="1"/>
  <c r="D10" i="13"/>
  <c r="H10" i="13" s="1"/>
  <c r="I10" i="13" s="1"/>
  <c r="D9" i="13"/>
  <c r="H9" i="13" s="1"/>
  <c r="I9" i="13" s="1"/>
  <c r="D6" i="12"/>
  <c r="H6" i="12" s="1"/>
  <c r="I6" i="12" s="1"/>
  <c r="D5" i="12"/>
  <c r="H5" i="12" s="1"/>
  <c r="I5" i="12" s="1"/>
  <c r="D8" i="10"/>
  <c r="H8" i="10" s="1"/>
  <c r="I8" i="10" s="1"/>
  <c r="D7" i="10"/>
  <c r="H7" i="10" s="1"/>
  <c r="I7" i="10" s="1"/>
  <c r="D8" i="8"/>
  <c r="H8" i="8" s="1"/>
  <c r="I8" i="8" s="1"/>
  <c r="D7" i="8"/>
  <c r="H7" i="8" s="1"/>
  <c r="I7" i="8" s="1"/>
  <c r="D10" i="6"/>
  <c r="H10" i="6" s="1"/>
  <c r="I10" i="6" s="1"/>
  <c r="D9" i="6"/>
  <c r="H9" i="6" s="1"/>
  <c r="I9" i="6" s="1"/>
  <c r="D10" i="4"/>
  <c r="H10" i="4" s="1"/>
  <c r="I10" i="4" s="1"/>
  <c r="D9" i="4"/>
  <c r="H9" i="4" s="1"/>
  <c r="I9" i="4" s="1"/>
  <c r="A5" i="9" l="1"/>
  <c r="A3" i="11"/>
  <c r="D15" i="16"/>
  <c r="H15" i="16" s="1"/>
  <c r="I15" i="16" s="1"/>
  <c r="D13" i="13"/>
  <c r="H13" i="13" s="1"/>
  <c r="I13" i="13" s="1"/>
  <c r="D14" i="16"/>
  <c r="H14" i="16" s="1"/>
  <c r="I14" i="16" s="1"/>
  <c r="D12" i="13"/>
  <c r="H12" i="13" s="1"/>
  <c r="I12" i="13" s="1"/>
  <c r="D14" i="13"/>
  <c r="H14" i="13" s="1"/>
  <c r="I14" i="13" s="1"/>
  <c r="D18" i="16"/>
  <c r="H18" i="16" s="1"/>
  <c r="I18" i="16" s="1"/>
  <c r="A4" i="2"/>
  <c r="D6" i="13"/>
  <c r="H6" i="13" s="1"/>
  <c r="I6" i="13" s="1"/>
  <c r="A8" i="13" s="1"/>
  <c r="D6" i="16"/>
  <c r="H6" i="16" s="1"/>
  <c r="I6" i="16" s="1"/>
  <c r="A5" i="7"/>
  <c r="D7" i="13"/>
  <c r="H7" i="13" s="1"/>
  <c r="I7" i="13" s="1"/>
  <c r="D7" i="16"/>
  <c r="H7" i="16" s="1"/>
  <c r="I7" i="16" s="1"/>
  <c r="A7" i="12"/>
  <c r="D8" i="13"/>
  <c r="H8" i="13" s="1"/>
  <c r="I8" i="13" s="1"/>
  <c r="D8" i="16"/>
  <c r="H8" i="16" s="1"/>
  <c r="I8" i="16" s="1"/>
  <c r="A4" i="5"/>
  <c r="A8" i="8"/>
  <c r="D11" i="13"/>
  <c r="H11" i="13" s="1"/>
  <c r="I11" i="13" s="1"/>
  <c r="A27" i="16"/>
  <c r="A8" i="10"/>
  <c r="D5" i="16"/>
  <c r="H5" i="16" s="1"/>
  <c r="I5" i="16" s="1"/>
  <c r="A5" i="16" s="1"/>
  <c r="A17" i="16"/>
  <c r="A10" i="4"/>
  <c r="A12" i="15"/>
  <c r="A10" i="6"/>
  <c r="A5" i="11"/>
  <c r="A5" i="2"/>
  <c r="A5" i="5"/>
  <c r="A4" i="7"/>
  <c r="A4" i="9"/>
  <c r="A6" i="11"/>
  <c r="A10" i="12"/>
  <c r="A8" i="16"/>
  <c r="A6" i="7"/>
  <c r="A3" i="15"/>
  <c r="A10" i="16"/>
  <c r="A7" i="11"/>
  <c r="A6" i="9"/>
  <c r="A5" i="6"/>
  <c r="A3" i="8"/>
  <c r="A3" i="10"/>
  <c r="A9" i="11"/>
  <c r="A5" i="15"/>
  <c r="A11" i="16"/>
  <c r="A23" i="16"/>
  <c r="A6" i="4"/>
  <c r="A6" i="6"/>
  <c r="A4" i="8"/>
  <c r="A4" i="10"/>
  <c r="A10" i="11"/>
  <c r="A6" i="15"/>
  <c r="A24" i="16"/>
  <c r="A3" i="6"/>
  <c r="A4" i="4"/>
  <c r="A8" i="11"/>
  <c r="A7" i="6"/>
  <c r="A25" i="16"/>
  <c r="A3" i="4"/>
  <c r="A3" i="13"/>
  <c r="A4" i="6"/>
  <c r="A5" i="4"/>
  <c r="A7" i="4"/>
  <c r="A5" i="8"/>
  <c r="A5" i="10"/>
  <c r="A3" i="12"/>
  <c r="A7" i="15"/>
  <c r="A13" i="16"/>
  <c r="A8" i="4"/>
  <c r="A8" i="6"/>
  <c r="A6" i="8"/>
  <c r="A6" i="10"/>
  <c r="A4" i="12"/>
  <c r="A8" i="14"/>
  <c r="A8" i="15"/>
  <c r="A14" i="16"/>
  <c r="A26" i="16"/>
  <c r="A9" i="15"/>
  <c r="A11" i="14"/>
  <c r="A9" i="4"/>
  <c r="A9" i="6"/>
  <c r="A7" i="8"/>
  <c r="A7" i="10"/>
  <c r="A5" i="12"/>
  <c r="A9" i="14"/>
  <c r="A3" i="16"/>
  <c r="A15" i="16"/>
  <c r="A28" i="16"/>
  <c r="A10" i="15"/>
  <c r="A6" i="12"/>
  <c r="A4" i="16"/>
  <c r="A16" i="16"/>
  <c r="A11" i="15"/>
  <c r="A11" i="6"/>
  <c r="A3" i="2"/>
  <c r="A3" i="5"/>
  <c r="A12" i="6"/>
  <c r="A10" i="8"/>
  <c r="A4" i="11"/>
  <c r="A8" i="12"/>
  <c r="A12" i="14"/>
  <c r="A6" i="16"/>
  <c r="A18" i="16"/>
  <c r="A13" i="15"/>
  <c r="A11" i="4"/>
  <c r="A9" i="8"/>
  <c r="A3" i="9"/>
  <c r="A9" i="12"/>
  <c r="A13" i="14"/>
  <c r="A7" i="16"/>
  <c r="A19" i="16"/>
  <c r="A14" i="15"/>
  <c r="D15" i="14"/>
  <c r="H15" i="14" s="1"/>
  <c r="I15" i="14" s="1"/>
  <c r="A15" i="14" s="1"/>
  <c r="A6" i="13" l="1"/>
  <c r="A14" i="13"/>
  <c r="A10" i="13"/>
  <c r="A22" i="16"/>
  <c r="A11" i="13"/>
  <c r="A7" i="13"/>
  <c r="A4" i="13"/>
  <c r="A5" i="13"/>
  <c r="A9" i="16"/>
  <c r="A12" i="13"/>
  <c r="A13" i="13"/>
  <c r="A12" i="16"/>
  <c r="A21" i="16"/>
  <c r="A9" i="13"/>
  <c r="A20" i="16"/>
  <c r="A7" i="14"/>
  <c r="A14" i="14"/>
  <c r="A3" i="14"/>
  <c r="A4" i="14"/>
  <c r="A5" i="14"/>
  <c r="A10" i="14"/>
  <c r="A16" i="14"/>
  <c r="A6" i="14"/>
</calcChain>
</file>

<file path=xl/sharedStrings.xml><?xml version="1.0" encoding="utf-8"?>
<sst xmlns="http://schemas.openxmlformats.org/spreadsheetml/2006/main" count="876" uniqueCount="146">
  <si>
    <t>Munster 2026–2027 Season Ranking Results – Event 1 (27 September 2026)</t>
  </si>
  <si>
    <t>Category</t>
  </si>
  <si>
    <t>Winner</t>
  </si>
  <si>
    <t>Runner-Up</t>
  </si>
  <si>
    <t>3rd Place</t>
  </si>
  <si>
    <t>Entries</t>
  </si>
  <si>
    <t>Placing</t>
  </si>
  <si>
    <t>Standard points</t>
  </si>
  <si>
    <t>U11 Boys</t>
  </si>
  <si>
    <t>Beech Hill</t>
  </si>
  <si>
    <t>Leeside</t>
  </si>
  <si>
    <t>U11 Girls</t>
  </si>
  <si>
    <t>—</t>
  </si>
  <si>
    <t>U13 Boys</t>
  </si>
  <si>
    <t>Beech Hill / Carrigtwohill</t>
  </si>
  <si>
    <t>U13 Girls</t>
  </si>
  <si>
    <t>U15 Boys</t>
  </si>
  <si>
    <t>Killarney</t>
  </si>
  <si>
    <t>Leeside / Leeside</t>
  </si>
  <si>
    <t>U15 Girls</t>
  </si>
  <si>
    <t>U19 Boys</t>
  </si>
  <si>
    <t>TTStars Waterford</t>
  </si>
  <si>
    <t>U19 Girls</t>
  </si>
  <si>
    <t>Para Mixed</t>
  </si>
  <si>
    <t>Waterford TTC</t>
  </si>
  <si>
    <t>Beech Hill / Beech Hill</t>
  </si>
  <si>
    <t>Veterans Men</t>
  </si>
  <si>
    <t>Leeside / Killarney</t>
  </si>
  <si>
    <t>Veterans Women</t>
  </si>
  <si>
    <t>Beech Hill / TTStars Waterford</t>
  </si>
  <si>
    <t>Senior Men 1</t>
  </si>
  <si>
    <t>Leeside / Beech Hill</t>
  </si>
  <si>
    <t>Senior Men 2</t>
  </si>
  <si>
    <t>Senior Women</t>
  </si>
  <si>
    <t>Leeside / Waterford TTC</t>
  </si>
  <si>
    <t>Points multiplier</t>
  </si>
  <si>
    <t>Event 1: 101 category entries. U11 Girls has no named entrants in the results.</t>
  </si>
  <si>
    <t>All except Senior Men 2</t>
  </si>
  <si>
    <t>Munster Ranking 2026–2027 – U11 Boys</t>
  </si>
  <si>
    <t>Rank</t>
  </si>
  <si>
    <t>Name</t>
  </si>
  <si>
    <t>Club</t>
  </si>
  <si>
    <t>Event 1</t>
  </si>
  <si>
    <t>Event 2</t>
  </si>
  <si>
    <t>Event 3</t>
  </si>
  <si>
    <t>Event 4</t>
  </si>
  <si>
    <t>Discard</t>
  </si>
  <si>
    <t>Total Points</t>
  </si>
  <si>
    <t>Cian Long</t>
  </si>
  <si>
    <t>Shay Long</t>
  </si>
  <si>
    <t>Shane McCarthy</t>
  </si>
  <si>
    <t>Munster Ranking 2026–2027 – U11 Girls</t>
  </si>
  <si>
    <t>No named entrants recorded for Event 1.</t>
  </si>
  <si>
    <t>Munster Ranking 2026–2027 – U13 Boys</t>
  </si>
  <si>
    <t>Syed Taha Ahmed</t>
  </si>
  <si>
    <t>Jamie Yan Theunissen</t>
  </si>
  <si>
    <t>Finn Burns</t>
  </si>
  <si>
    <t>Mati Majchrzak</t>
  </si>
  <si>
    <t>Carrigtwohill</t>
  </si>
  <si>
    <t>Emile Autzen</t>
  </si>
  <si>
    <t>Antoni Kaucz</t>
  </si>
  <si>
    <t>Oscar Mazur</t>
  </si>
  <si>
    <t>Munster Ranking 2026–2027 – U13 Girls</t>
  </si>
  <si>
    <t>Julia Petlytska</t>
  </si>
  <si>
    <t>Victoria Sawecka</t>
  </si>
  <si>
    <t>Tzu-Yen Chen</t>
  </si>
  <si>
    <t>Munster Ranking 2026–2027 – U15 Boys</t>
  </si>
  <si>
    <t>Olaf Chiemeleski</t>
  </si>
  <si>
    <t>Jayden Yan Theunissen</t>
  </si>
  <si>
    <t>Kieran Byrne</t>
  </si>
  <si>
    <t>Danny O'Sullivan</t>
  </si>
  <si>
    <t>Mike O'Leidhin</t>
  </si>
  <si>
    <t>Munster Ranking 2026–2027 – U15 Girls</t>
  </si>
  <si>
    <t>Victoria Junyszek</t>
  </si>
  <si>
    <t>Samanta Pusinskaite</t>
  </si>
  <si>
    <t>Emma O'Callaghan</t>
  </si>
  <si>
    <t>Munster Ranking 2026–2027 – U19 Boys</t>
  </si>
  <si>
    <t>Martin Burke</t>
  </si>
  <si>
    <t>Kevin O'Callaghan</t>
  </si>
  <si>
    <t>Sean Buckley</t>
  </si>
  <si>
    <t>Conall Conroy</t>
  </si>
  <si>
    <t>Rohan Abilash</t>
  </si>
  <si>
    <t>Oliver Chamilla</t>
  </si>
  <si>
    <t>Ronan Byrne</t>
  </si>
  <si>
    <t>Munster Ranking 2026–2027 – U19 Girls</t>
  </si>
  <si>
    <t>Caoimhe Deane</t>
  </si>
  <si>
    <t>Munster Ranking 2026–2027 – Para Mixed</t>
  </si>
  <si>
    <t>Dan Jensen</t>
  </si>
  <si>
    <t>Aoife Kelly</t>
  </si>
  <si>
    <t>Emma O'Connor</t>
  </si>
  <si>
    <t>Sean McMahon</t>
  </si>
  <si>
    <t>Paul Fitzgerald</t>
  </si>
  <si>
    <t>Munster Ranking 2026–2027 – Veterans Men</t>
  </si>
  <si>
    <t>Anthony Redmond</t>
  </si>
  <si>
    <t>Philip Shaw</t>
  </si>
  <si>
    <t>Chetan Rai</t>
  </si>
  <si>
    <t>Daniel Szabat</t>
  </si>
  <si>
    <t>Myo Chit Ko</t>
  </si>
  <si>
    <t>Khurram Goraya</t>
  </si>
  <si>
    <t>John Conway</t>
  </si>
  <si>
    <t>Evaldus Pusinkas</t>
  </si>
  <si>
    <t>Munster Ranking 2026–2027 – Veterans Women</t>
  </si>
  <si>
    <t>Bernie Franklin</t>
  </si>
  <si>
    <t>Catherine Morrissey</t>
  </si>
  <si>
    <t>Dorota Sokolowska</t>
  </si>
  <si>
    <t>Sylwia Idec</t>
  </si>
  <si>
    <t>Eileen Murphy</t>
  </si>
  <si>
    <t>Aine Burns</t>
  </si>
  <si>
    <t>Oonagh Cunningham</t>
  </si>
  <si>
    <t>Amelia O'Connor</t>
  </si>
  <si>
    <t>Munster Ranking 2026–2027 – Senior Men 1</t>
  </si>
  <si>
    <t>Ankur Kuma</t>
  </si>
  <si>
    <t>Piotr Saweck1</t>
  </si>
  <si>
    <t>AlexMelikov</t>
  </si>
  <si>
    <t>Munster Ranking 2026–2027 – Senior Men 2</t>
  </si>
  <si>
    <t>Higor Soares</t>
  </si>
  <si>
    <t>Evaldas Pusinskas</t>
  </si>
  <si>
    <t>Amit Kumar</t>
  </si>
  <si>
    <t>Tamilaras Janakiraman</t>
  </si>
  <si>
    <t>Rohan Abhilash</t>
  </si>
  <si>
    <t>Jason O'Callaghan</t>
  </si>
  <si>
    <t>Mayank  Srivastava</t>
  </si>
  <si>
    <t>UCC</t>
  </si>
  <si>
    <t>Pratik Pawar</t>
  </si>
  <si>
    <t>Munster Ranking 2026–2027 – Senior Women</t>
  </si>
  <si>
    <t>Laura O'Keeffe</t>
  </si>
  <si>
    <t>Malgorzata Jankowska</t>
  </si>
  <si>
    <t>Munster Ranking 2026–2027 – Senior Men</t>
  </si>
  <si>
    <t>Event 1 results and ranking points – 27 September 2026</t>
  </si>
  <si>
    <t>Player</t>
  </si>
  <si>
    <t>Original club</t>
  </si>
  <si>
    <t>Source row</t>
  </si>
  <si>
    <t>Multiplier</t>
  </si>
  <si>
    <t>Event 1 points</t>
  </si>
  <si>
    <t>BHTTC</t>
  </si>
  <si>
    <t>TT Stars</t>
  </si>
  <si>
    <t>WTTC</t>
  </si>
  <si>
    <t>TTS</t>
  </si>
  <si>
    <t>BHHTC</t>
  </si>
  <si>
    <t>Piotr Sawecki</t>
  </si>
  <si>
    <t>Ankur Kumar</t>
  </si>
  <si>
    <t>Alex Melikov</t>
  </si>
  <si>
    <t>Tamilarasan Janakiraman</t>
  </si>
  <si>
    <t>SETU Waterford</t>
  </si>
  <si>
    <t>NA / Leeside</t>
  </si>
  <si>
    <t>Olaf Chmielewski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</si>
</sst>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 mmm\ yyyy"/>
  </numFmts>
  <fonts count="9">
    <font>
      <sz val="11"/>
      <name val="Carlito"/>
    </font>
    <font>
      <sz val="11"/>
      <color rgb="FF000000"/>
      <name val="Arial"/>
    </font>
    <font>
      <b/>
      <sz val="16"/>
      <color rgb="FF000000"/>
      <name val="Arial"/>
    </font>
    <font>
      <b/>
      <sz val="11"/>
      <color rgb="FFFFFFFF"/>
      <name val="Arial"/>
    </font>
    <font>
      <sz val="11"/>
      <name val="Arial"/>
    </font>
    <font>
      <sz val="10"/>
      <color rgb="FF444444"/>
      <name val="Arial"/>
    </font>
    <font>
      <b/>
      <sz val="11"/>
      <color rgb="FF000000"/>
      <name val="Arial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1F4E79"/>
      </patternFill>
    </fill>
    <fill>
      <patternFill patternType="solid">
        <fgColor rgb="FFF2F2F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3" fillId="3" borderId="0" xfId="0" applyNumberFormat="1" applyFont="1" applyFill="1" applyBorder="1" applyAlignment="1">
      <alignment horizontal="center" vertical="center" wrapText="1"/>
    </xf>
    <xf numFmtId="0" fontId="1" fillId="4" borderId="0" xfId="0" applyNumberFormat="1" applyFont="1" applyFill="1" applyBorder="1" applyAlignment="1">
      <alignment vertical="center"/>
    </xf>
    <xf numFmtId="0" fontId="3" fillId="3" borderId="0" xfId="0" applyNumberFormat="1" applyFont="1" applyFill="1" applyBorder="1"/>
    <xf numFmtId="0" fontId="4" fillId="0" borderId="0" xfId="0" applyNumberFormat="1" applyFont="1" applyFill="1" applyBorder="1"/>
    <xf numFmtId="164" fontId="1" fillId="4" borderId="0" xfId="0" applyNumberFormat="1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" fontId="1" fillId="4" borderId="0" xfId="0" applyNumberFormat="1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vertical="center"/>
    </xf>
    <xf numFmtId="1" fontId="6" fillId="4" borderId="0" xfId="0" applyNumberFormat="1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vertical="center"/>
    </xf>
    <xf numFmtId="165" fontId="0" fillId="0" borderId="0" xfId="0" applyNumberFormat="1" applyFont="1" applyFill="1" applyBorder="1"/>
    <xf numFmtId="0" fontId="1" fillId="4" borderId="1" xfId="0" applyNumberFormat="1" applyFont="1" applyFill="1" applyBorder="1" applyAlignment="1">
      <alignment vertical="center"/>
    </xf>
    <xf numFmtId="1" fontId="1" fillId="4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/>
    </xf>
    <xf numFmtId="1" fontId="1" fillId="0" borderId="1" xfId="0" applyNumberFormat="1" applyFont="1" applyFill="1" applyBorder="1" applyAlignment="1">
      <alignment vertical="center"/>
    </xf>
    <xf numFmtId="0" fontId="3" fillId="3" borderId="5" xfId="0" applyNumberFormat="1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>
      <alignment horizontal="center" vertical="center" wrapText="1"/>
    </xf>
    <xf numFmtId="1" fontId="6" fillId="4" borderId="8" xfId="0" applyNumberFormat="1" applyFont="1" applyFill="1" applyBorder="1" applyAlignment="1">
      <alignment vertical="center"/>
    </xf>
    <xf numFmtId="1" fontId="6" fillId="0" borderId="8" xfId="0" applyNumberFormat="1" applyFont="1" applyFill="1" applyBorder="1" applyAlignment="1">
      <alignment vertical="center"/>
    </xf>
    <xf numFmtId="0" fontId="1" fillId="4" borderId="10" xfId="0" applyNumberFormat="1" applyFont="1" applyFill="1" applyBorder="1" applyAlignment="1">
      <alignment vertical="center"/>
    </xf>
    <xf numFmtId="1" fontId="1" fillId="4" borderId="10" xfId="0" applyNumberFormat="1" applyFont="1" applyFill="1" applyBorder="1" applyAlignment="1">
      <alignment vertical="center"/>
    </xf>
    <xf numFmtId="1" fontId="6" fillId="4" borderId="11" xfId="0" applyNumberFormat="1" applyFont="1" applyFill="1" applyBorder="1" applyAlignment="1">
      <alignment vertical="center"/>
    </xf>
    <xf numFmtId="0" fontId="1" fillId="4" borderId="12" xfId="0" applyNumberFormat="1" applyFont="1" applyFill="1" applyBorder="1" applyAlignment="1">
      <alignment vertical="center"/>
    </xf>
    <xf numFmtId="0" fontId="1" fillId="0" borderId="12" xfId="0" applyNumberFormat="1" applyFont="1" applyFill="1" applyBorder="1" applyAlignment="1">
      <alignment vertical="center"/>
    </xf>
    <xf numFmtId="0" fontId="1" fillId="4" borderId="13" xfId="0" applyNumberFormat="1" applyFont="1" applyFill="1" applyBorder="1" applyAlignment="1">
      <alignment vertical="center"/>
    </xf>
    <xf numFmtId="0" fontId="7" fillId="4" borderId="14" xfId="0" applyNumberFormat="1" applyFont="1" applyFill="1" applyBorder="1" applyAlignment="1">
      <alignment vertical="center"/>
    </xf>
    <xf numFmtId="0" fontId="7" fillId="0" borderId="15" xfId="0" applyNumberFormat="1" applyFont="1" applyFill="1" applyBorder="1" applyAlignment="1">
      <alignment vertical="center"/>
    </xf>
    <xf numFmtId="0" fontId="7" fillId="4" borderId="16" xfId="0" applyNumberFormat="1" applyFont="1" applyFill="1" applyBorder="1" applyAlignment="1">
      <alignment vertical="center"/>
    </xf>
    <xf numFmtId="0" fontId="1" fillId="4" borderId="14" xfId="0" applyNumberFormat="1" applyFont="1" applyFill="1" applyBorder="1" applyAlignment="1">
      <alignment vertical="center"/>
    </xf>
    <xf numFmtId="0" fontId="1" fillId="0" borderId="15" xfId="0" applyNumberFormat="1" applyFont="1" applyFill="1" applyBorder="1" applyAlignment="1">
      <alignment vertical="center"/>
    </xf>
    <xf numFmtId="0" fontId="1" fillId="4" borderId="15" xfId="0" applyNumberFormat="1" applyFont="1" applyFill="1" applyBorder="1" applyAlignment="1">
      <alignment vertical="center"/>
    </xf>
    <xf numFmtId="0" fontId="1" fillId="4" borderId="16" xfId="0" applyNumberFormat="1" applyFont="1" applyFill="1" applyBorder="1" applyAlignment="1">
      <alignment vertical="center"/>
    </xf>
    <xf numFmtId="0" fontId="7" fillId="4" borderId="15" xfId="0" applyNumberFormat="1" applyFont="1" applyFill="1" applyBorder="1" applyAlignment="1">
      <alignment vertical="center"/>
    </xf>
    <xf numFmtId="0" fontId="7" fillId="0" borderId="16" xfId="0" applyNumberFormat="1" applyFont="1" applyFill="1" applyBorder="1" applyAlignment="1">
      <alignment vertical="center"/>
    </xf>
    <xf numFmtId="0" fontId="1" fillId="0" borderId="13" xfId="0" applyNumberFormat="1" applyFont="1" applyFill="1" applyBorder="1" applyAlignment="1">
      <alignment vertical="center"/>
    </xf>
    <xf numFmtId="0" fontId="1" fillId="0" borderId="10" xfId="0" applyNumberFormat="1" applyFont="1" applyFill="1" applyBorder="1" applyAlignment="1">
      <alignment vertical="center"/>
    </xf>
    <xf numFmtId="1" fontId="1" fillId="0" borderId="10" xfId="0" applyNumberFormat="1" applyFont="1" applyFill="1" applyBorder="1" applyAlignment="1">
      <alignment vertical="center"/>
    </xf>
    <xf numFmtId="1" fontId="6" fillId="0" borderId="11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8" fillId="0" borderId="12" xfId="0" applyNumberFormat="1" applyFont="1" applyFill="1" applyBorder="1" applyAlignment="1">
      <alignment vertical="center"/>
    </xf>
    <xf numFmtId="0" fontId="8" fillId="4" borderId="0" xfId="0" applyNumberFormat="1" applyFont="1" applyFill="1" applyBorder="1" applyAlignment="1">
      <alignment vertical="center"/>
    </xf>
    <xf numFmtId="0" fontId="8" fillId="4" borderId="12" xfId="0" applyNumberFormat="1" applyFont="1" applyFill="1" applyBorder="1" applyAlignment="1">
      <alignment vertical="center"/>
    </xf>
    <xf numFmtId="0" fontId="8" fillId="0" borderId="13" xfId="0" applyNumberFormat="1" applyFont="1" applyFill="1" applyBorder="1" applyAlignment="1">
      <alignment vertical="center"/>
    </xf>
    <xf numFmtId="0" fontId="8" fillId="4" borderId="1" xfId="0" applyNumberFormat="1" applyFont="1" applyFill="1" applyBorder="1" applyAlignment="1">
      <alignment vertical="center"/>
    </xf>
    <xf numFmtId="0" fontId="8" fillId="0" borderId="1" xfId="0" applyNumberFormat="1" applyFont="1" applyFill="1" applyBorder="1" applyAlignment="1">
      <alignment vertical="center"/>
    </xf>
    <xf numFmtId="0" fontId="7" fillId="4" borderId="20" xfId="0" applyNumberFormat="1" applyFont="1" applyFill="1" applyBorder="1" applyAlignment="1">
      <alignment horizontal="center" vertical="center"/>
    </xf>
    <xf numFmtId="0" fontId="1" fillId="4" borderId="21" xfId="0" applyNumberFormat="1" applyFont="1" applyFill="1" applyBorder="1" applyAlignment="1">
      <alignment horizontal="center" vertical="center"/>
    </xf>
    <xf numFmtId="0" fontId="1" fillId="4" borderId="22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7" fillId="4" borderId="7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center" vertical="center"/>
    </xf>
    <xf numFmtId="0" fontId="1" fillId="4" borderId="8" xfId="0" applyNumberFormat="1" applyFont="1" applyFill="1" applyBorder="1" applyAlignment="1">
      <alignment horizontal="center" vertical="center"/>
    </xf>
    <xf numFmtId="0" fontId="8" fillId="4" borderId="1" xfId="0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/>
    <xf numFmtId="0" fontId="2" fillId="2" borderId="17" xfId="0" applyNumberFormat="1" applyFont="1" applyFill="1" applyBorder="1" applyAlignment="1">
      <alignment horizontal="center" vertical="center"/>
    </xf>
    <xf numFmtId="0" fontId="2" fillId="2" borderId="18" xfId="0" applyNumberFormat="1" applyFont="1" applyFill="1" applyBorder="1" applyAlignment="1">
      <alignment horizontal="center" vertical="center"/>
    </xf>
    <xf numFmtId="0" fontId="2" fillId="2" borderId="19" xfId="0" applyNumberFormat="1" applyFont="1" applyFill="1" applyBorder="1" applyAlignment="1">
      <alignment horizontal="center" vertical="center"/>
    </xf>
    <xf numFmtId="0" fontId="0" fillId="0" borderId="0" xfId="0"/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8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2"/>
      </font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2"/>
      </font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2"/>
      </font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2"/>
      </font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2"/>
      </font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2"/>
      </font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2"/>
      </font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2"/>
      </font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2"/>
      </font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2"/>
      </font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2"/>
      </font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</xdr:colOff>
      <xdr:row>2</xdr:row>
      <xdr:rowOff>0</xdr:rowOff>
    </xdr:from>
    <xdr:to>
      <xdr:col>16</xdr:col>
      <xdr:colOff>1</xdr:colOff>
      <xdr:row>20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616502-A91B-74CC-CC4D-C3ADC622B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1" y="762000"/>
          <a:ext cx="5486400" cy="469582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ankingU11Boys" displayName="RankingU11Boys" ref="A2:I5" totalsRowShown="0">
  <tableColumns count="9">
    <tableColumn id="1" xr3:uid="{00000000-0010-0000-0000-000001000000}" name="Rank" dataDxfId="107"/>
    <tableColumn id="2" xr3:uid="{00000000-0010-0000-0000-000002000000}" name="Name" dataDxfId="106"/>
    <tableColumn id="3" xr3:uid="{00000000-0010-0000-0000-000003000000}" name="Club" dataDxfId="105"/>
    <tableColumn id="4" xr3:uid="{00000000-0010-0000-0000-000004000000}" name="Event 1" dataDxfId="104"/>
    <tableColumn id="5" xr3:uid="{00000000-0010-0000-0000-000005000000}" name="Event 2" dataDxfId="103"/>
    <tableColumn id="6" xr3:uid="{00000000-0010-0000-0000-000006000000}" name="Event 3" dataDxfId="102"/>
    <tableColumn id="7" xr3:uid="{00000000-0010-0000-0000-000007000000}" name="Event 4" dataDxfId="101"/>
    <tableColumn id="8" xr3:uid="{00000000-0010-0000-0000-000008000000}" name="Discard" dataDxfId="100"/>
    <tableColumn id="9" xr3:uid="{00000000-0010-0000-0000-000009000000}" name="Total Points" dataDxfId="9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RankingU13Boys" displayName="RankingU13Boys" ref="A2:I11" totalsRowShown="0">
  <tableColumns count="9">
    <tableColumn id="1" xr3:uid="{00000000-0010-0000-0100-000001000000}" name="Rank" dataDxfId="98"/>
    <tableColumn id="2" xr3:uid="{00000000-0010-0000-0100-000002000000}" name="Name" dataDxfId="97"/>
    <tableColumn id="3" xr3:uid="{00000000-0010-0000-0100-000003000000}" name="Club" dataDxfId="96"/>
    <tableColumn id="4" xr3:uid="{00000000-0010-0000-0100-000004000000}" name="Event 1" dataDxfId="95"/>
    <tableColumn id="5" xr3:uid="{00000000-0010-0000-0100-000005000000}" name="Event 2" dataDxfId="94"/>
    <tableColumn id="6" xr3:uid="{00000000-0010-0000-0100-000006000000}" name="Event 3" dataDxfId="93"/>
    <tableColumn id="7" xr3:uid="{00000000-0010-0000-0100-000007000000}" name="Event 4" dataDxfId="92"/>
    <tableColumn id="8" xr3:uid="{00000000-0010-0000-0100-000008000000}" name="Discard" dataDxfId="91"/>
    <tableColumn id="9" xr3:uid="{00000000-0010-0000-0100-000009000000}" name="Total Points" dataDxfId="9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RankingU13Girls" displayName="RankingU13Girls" ref="A2:I5" totalsRowShown="0">
  <tableColumns count="9">
    <tableColumn id="1" xr3:uid="{00000000-0010-0000-0200-000001000000}" name="Rank" dataDxfId="89"/>
    <tableColumn id="2" xr3:uid="{00000000-0010-0000-0200-000002000000}" name="Name" dataDxfId="88"/>
    <tableColumn id="3" xr3:uid="{00000000-0010-0000-0200-000003000000}" name="Club" dataDxfId="87"/>
    <tableColumn id="4" xr3:uid="{00000000-0010-0000-0200-000004000000}" name="Event 1" dataDxfId="86"/>
    <tableColumn id="5" xr3:uid="{00000000-0010-0000-0200-000005000000}" name="Event 2" dataDxfId="85"/>
    <tableColumn id="6" xr3:uid="{00000000-0010-0000-0200-000006000000}" name="Event 3" dataDxfId="84"/>
    <tableColumn id="7" xr3:uid="{00000000-0010-0000-0200-000007000000}" name="Event 4" dataDxfId="83"/>
    <tableColumn id="8" xr3:uid="{00000000-0010-0000-0200-000008000000}" name="Discard" dataDxfId="82"/>
    <tableColumn id="9" xr3:uid="{00000000-0010-0000-0200-000009000000}" name="Total Points" dataDxfId="8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RankingU15Boys" displayName="RankingU15Boys" ref="A2:I12" totalsRowShown="0">
  <tableColumns count="9">
    <tableColumn id="1" xr3:uid="{00000000-0010-0000-0300-000001000000}" name="Rank" dataDxfId="80"/>
    <tableColumn id="2" xr3:uid="{00000000-0010-0000-0300-000002000000}" name="Name" dataDxfId="79"/>
    <tableColumn id="3" xr3:uid="{00000000-0010-0000-0300-000003000000}" name="Club" dataDxfId="78"/>
    <tableColumn id="4" xr3:uid="{00000000-0010-0000-0300-000004000000}" name="Event 1" dataDxfId="77"/>
    <tableColumn id="5" xr3:uid="{00000000-0010-0000-0300-000005000000}" name="Event 2" dataDxfId="76"/>
    <tableColumn id="6" xr3:uid="{00000000-0010-0000-0300-000006000000}" name="Event 3" dataDxfId="75"/>
    <tableColumn id="7" xr3:uid="{00000000-0010-0000-0300-000007000000}" name="Event 4" dataDxfId="74"/>
    <tableColumn id="8" xr3:uid="{00000000-0010-0000-0300-000008000000}" name="Discard" dataDxfId="73"/>
    <tableColumn id="9" xr3:uid="{00000000-0010-0000-0300-000009000000}" name="Total Points" dataDxfId="7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RankingU15Girls" displayName="RankingU15Girls" ref="A2:I6" totalsRowShown="0">
  <tableColumns count="9">
    <tableColumn id="1" xr3:uid="{00000000-0010-0000-0400-000001000000}" name="Rank" dataDxfId="71"/>
    <tableColumn id="2" xr3:uid="{00000000-0010-0000-0400-000002000000}" name="Name" dataDxfId="70"/>
    <tableColumn id="3" xr3:uid="{00000000-0010-0000-0400-000003000000}" name="Club" dataDxfId="69"/>
    <tableColumn id="4" xr3:uid="{00000000-0010-0000-0400-000004000000}" name="Event 1" dataDxfId="68"/>
    <tableColumn id="5" xr3:uid="{00000000-0010-0000-0400-000005000000}" name="Event 2" dataDxfId="67"/>
    <tableColumn id="6" xr3:uid="{00000000-0010-0000-0400-000006000000}" name="Event 3" dataDxfId="66"/>
    <tableColumn id="7" xr3:uid="{00000000-0010-0000-0400-000007000000}" name="Event 4" dataDxfId="65"/>
    <tableColumn id="8" xr3:uid="{00000000-0010-0000-0400-000008000000}" name="Discard" dataDxfId="64"/>
    <tableColumn id="9" xr3:uid="{00000000-0010-0000-0400-000009000000}" name="Total Points" dataDxfId="63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RankingU19Boys" displayName="RankingU19Boys" ref="A2:I10" totalsRowShown="0">
  <tableColumns count="9">
    <tableColumn id="1" xr3:uid="{00000000-0010-0000-0500-000001000000}" name="Rank" dataDxfId="62"/>
    <tableColumn id="2" xr3:uid="{00000000-0010-0000-0500-000002000000}" name="Name" dataDxfId="61"/>
    <tableColumn id="3" xr3:uid="{00000000-0010-0000-0500-000003000000}" name="Club" dataDxfId="60"/>
    <tableColumn id="4" xr3:uid="{00000000-0010-0000-0500-000004000000}" name="Event 1" dataDxfId="59"/>
    <tableColumn id="5" xr3:uid="{00000000-0010-0000-0500-000005000000}" name="Event 2" dataDxfId="58"/>
    <tableColumn id="6" xr3:uid="{00000000-0010-0000-0500-000006000000}" name="Event 3" dataDxfId="57"/>
    <tableColumn id="7" xr3:uid="{00000000-0010-0000-0500-000007000000}" name="Event 4" dataDxfId="56"/>
    <tableColumn id="8" xr3:uid="{00000000-0010-0000-0500-000008000000}" name="Discard" dataDxfId="55"/>
    <tableColumn id="9" xr3:uid="{00000000-0010-0000-0500-000009000000}" name="Total Points" dataDxfId="54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RankingU19Girls" displayName="RankingU19Girls" ref="A2:I6" totalsRowShown="0">
  <tableColumns count="9">
    <tableColumn id="1" xr3:uid="{00000000-0010-0000-0600-000001000000}" name="Rank" dataDxfId="53"/>
    <tableColumn id="2" xr3:uid="{00000000-0010-0000-0600-000002000000}" name="Name" dataDxfId="52"/>
    <tableColumn id="3" xr3:uid="{00000000-0010-0000-0600-000003000000}" name="Club" dataDxfId="51"/>
    <tableColumn id="4" xr3:uid="{00000000-0010-0000-0600-000004000000}" name="Event 1" dataDxfId="50"/>
    <tableColumn id="5" xr3:uid="{00000000-0010-0000-0600-000005000000}" name="Event 2" dataDxfId="49"/>
    <tableColumn id="6" xr3:uid="{00000000-0010-0000-0600-000006000000}" name="Event 3" dataDxfId="48"/>
    <tableColumn id="7" xr3:uid="{00000000-0010-0000-0600-000007000000}" name="Event 4" dataDxfId="47"/>
    <tableColumn id="8" xr3:uid="{00000000-0010-0000-0600-000008000000}" name="Discard" dataDxfId="46"/>
    <tableColumn id="9" xr3:uid="{00000000-0010-0000-0600-000009000000}" name="Total Points" dataDxfId="45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RankingParaMixed" displayName="RankingParaMixed" ref="A2:I8" totalsRowShown="0">
  <tableColumns count="9">
    <tableColumn id="1" xr3:uid="{00000000-0010-0000-0700-000001000000}" name="Rank" dataDxfId="44"/>
    <tableColumn id="2" xr3:uid="{00000000-0010-0000-0700-000002000000}" name="Name" dataDxfId="43"/>
    <tableColumn id="3" xr3:uid="{00000000-0010-0000-0700-000003000000}" name="Club" dataDxfId="42"/>
    <tableColumn id="4" xr3:uid="{00000000-0010-0000-0700-000004000000}" name="Event 1" dataDxfId="41"/>
    <tableColumn id="5" xr3:uid="{00000000-0010-0000-0700-000005000000}" name="Event 2" dataDxfId="40"/>
    <tableColumn id="6" xr3:uid="{00000000-0010-0000-0700-000006000000}" name="Event 3" dataDxfId="39"/>
    <tableColumn id="7" xr3:uid="{00000000-0010-0000-0700-000007000000}" name="Event 4" dataDxfId="38"/>
    <tableColumn id="8" xr3:uid="{00000000-0010-0000-0700-000008000000}" name="Discard" dataDxfId="37"/>
    <tableColumn id="9" xr3:uid="{00000000-0010-0000-0700-000009000000}" name="Total Points" dataDxfId="36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8000000}" name="RankingVeteransMen" displayName="RankingVeteransMen" ref="A2:I10" totalsRowShown="0">
  <tableColumns count="9">
    <tableColumn id="1" xr3:uid="{00000000-0010-0000-0800-000001000000}" name="Rank" dataDxfId="35"/>
    <tableColumn id="2" xr3:uid="{00000000-0010-0000-0800-000002000000}" name="Name" dataDxfId="34"/>
    <tableColumn id="3" xr3:uid="{00000000-0010-0000-0800-000003000000}" name="Club" dataDxfId="33"/>
    <tableColumn id="4" xr3:uid="{00000000-0010-0000-0800-000004000000}" name="Event 1" dataDxfId="32"/>
    <tableColumn id="5" xr3:uid="{00000000-0010-0000-0800-000005000000}" name="Event 2" dataDxfId="31"/>
    <tableColumn id="6" xr3:uid="{00000000-0010-0000-0800-000006000000}" name="Event 3" dataDxfId="30"/>
    <tableColumn id="7" xr3:uid="{00000000-0010-0000-0800-000007000000}" name="Event 4" dataDxfId="29"/>
    <tableColumn id="8" xr3:uid="{00000000-0010-0000-0800-000008000000}" name="Discard" dataDxfId="28"/>
    <tableColumn id="9" xr3:uid="{00000000-0010-0000-0800-000009000000}" name="Total Points" dataDxfId="27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9000000}" name="RankingVeteransWomen" displayName="RankingVeteransWomen" ref="A2:I10" totalsRowShown="0">
  <tableColumns count="9">
    <tableColumn id="1" xr3:uid="{00000000-0010-0000-0900-000001000000}" name="Rank" dataDxfId="26"/>
    <tableColumn id="2" xr3:uid="{00000000-0010-0000-0900-000002000000}" name="Name" dataDxfId="25"/>
    <tableColumn id="3" xr3:uid="{00000000-0010-0000-0900-000003000000}" name="Club" dataDxfId="24"/>
    <tableColumn id="4" xr3:uid="{00000000-0010-0000-0900-000004000000}" name="Event 1" dataDxfId="23"/>
    <tableColumn id="5" xr3:uid="{00000000-0010-0000-0900-000005000000}" name="Event 2" dataDxfId="22"/>
    <tableColumn id="6" xr3:uid="{00000000-0010-0000-0900-000006000000}" name="Event 3" dataDxfId="21"/>
    <tableColumn id="7" xr3:uid="{00000000-0010-0000-0900-000007000000}" name="Event 4" dataDxfId="20"/>
    <tableColumn id="8" xr3:uid="{00000000-0010-0000-0900-000008000000}" name="Discard" dataDxfId="19"/>
    <tableColumn id="9" xr3:uid="{00000000-0010-0000-0900-000009000000}" name="Total Points" dataDxfId="18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D000000}" name="RankingSeniorMen" displayName="RankingSeniorMen" ref="A2:I28" totalsRowShown="0">
  <tableColumns count="9">
    <tableColumn id="1" xr3:uid="{00000000-0010-0000-0D00-000001000000}" name="Rank" dataDxfId="17"/>
    <tableColumn id="2" xr3:uid="{00000000-0010-0000-0D00-000002000000}" name="Name" dataDxfId="16"/>
    <tableColumn id="3" xr3:uid="{00000000-0010-0000-0D00-000003000000}" name="Club" dataDxfId="15"/>
    <tableColumn id="4" xr3:uid="{00000000-0010-0000-0D00-000004000000}" name="Event 1" dataDxfId="14"/>
    <tableColumn id="5" xr3:uid="{00000000-0010-0000-0D00-000005000000}" name="Event 2" dataDxfId="13"/>
    <tableColumn id="6" xr3:uid="{00000000-0010-0000-0D00-000006000000}" name="Event 3" dataDxfId="12"/>
    <tableColumn id="7" xr3:uid="{00000000-0010-0000-0D00-000007000000}" name="Event 4" dataDxfId="11"/>
    <tableColumn id="8" xr3:uid="{00000000-0010-0000-0D00-000008000000}" name="Discard" dataDxfId="10"/>
    <tableColumn id="9" xr3:uid="{00000000-0010-0000-0D00-000009000000}" name="Total Points" dataDxfId="9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RankingSeniorWomen" displayName="RankingSeniorWomen" ref="A2:I14" totalsRowShown="0">
  <tableColumns count="9">
    <tableColumn id="1" xr3:uid="{00000000-0010-0000-0C00-000001000000}" name="Rank" dataDxfId="8"/>
    <tableColumn id="2" xr3:uid="{00000000-0010-0000-0C00-000002000000}" name="Name" dataDxfId="7"/>
    <tableColumn id="3" xr3:uid="{00000000-0010-0000-0C00-000003000000}" name="Club" dataDxfId="6"/>
    <tableColumn id="4" xr3:uid="{00000000-0010-0000-0C00-000004000000}" name="Event 1" dataDxfId="5"/>
    <tableColumn id="5" xr3:uid="{00000000-0010-0000-0C00-000005000000}" name="Event 2" dataDxfId="4"/>
    <tableColumn id="6" xr3:uid="{00000000-0010-0000-0C00-000006000000}" name="Event 3" dataDxfId="3"/>
    <tableColumn id="7" xr3:uid="{00000000-0010-0000-0C00-000007000000}" name="Event 4" dataDxfId="2"/>
    <tableColumn id="8" xr3:uid="{00000000-0010-0000-0C00-000008000000}" name="Discard" dataDxfId="1"/>
    <tableColumn id="9" xr3:uid="{00000000-0010-0000-0C00-000009000000}" name="Total Points" dataDxfId="0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A000000}" name="RankingSeniorMen1" displayName="RankingSeniorMen1" ref="A2:I14" totalsRowShown="0">
  <tableColumns count="9">
    <tableColumn id="1" xr3:uid="{00000000-0010-0000-0A00-000001000000}" name="Rank"/>
    <tableColumn id="2" xr3:uid="{00000000-0010-0000-0A00-000002000000}" name="Name"/>
    <tableColumn id="3" xr3:uid="{00000000-0010-0000-0A00-000003000000}" name="Club"/>
    <tableColumn id="4" xr3:uid="{00000000-0010-0000-0A00-000004000000}" name="Event 1"/>
    <tableColumn id="5" xr3:uid="{00000000-0010-0000-0A00-000005000000}" name="Event 2"/>
    <tableColumn id="6" xr3:uid="{00000000-0010-0000-0A00-000006000000}" name="Event 3"/>
    <tableColumn id="7" xr3:uid="{00000000-0010-0000-0A00-000007000000}" name="Event 4"/>
    <tableColumn id="8" xr3:uid="{00000000-0010-0000-0A00-000008000000}" name="Discard"/>
    <tableColumn id="9" xr3:uid="{00000000-0010-0000-0A00-000009000000}" name="Total Points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B000000}" name="RankingSeniorMen2" displayName="RankingSeniorMen2" ref="A2:I16" totalsRowShown="0">
  <tableColumns count="9">
    <tableColumn id="1" xr3:uid="{00000000-0010-0000-0B00-000001000000}" name="Rank"/>
    <tableColumn id="2" xr3:uid="{00000000-0010-0000-0B00-000002000000}" name="Name"/>
    <tableColumn id="3" xr3:uid="{00000000-0010-0000-0B00-000003000000}" name="Club"/>
    <tableColumn id="4" xr3:uid="{00000000-0010-0000-0B00-000004000000}" name="Event 1"/>
    <tableColumn id="5" xr3:uid="{00000000-0010-0000-0B00-000005000000}" name="Event 2"/>
    <tableColumn id="6" xr3:uid="{00000000-0010-0000-0B00-000006000000}" name="Event 3"/>
    <tableColumn id="7" xr3:uid="{00000000-0010-0000-0B00-000007000000}" name="Event 4"/>
    <tableColumn id="8" xr3:uid="{00000000-0010-0000-0B00-000008000000}" name="Discard"/>
    <tableColumn id="9" xr3:uid="{00000000-0010-0000-0B00-000009000000}" name="Total Points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E000000}" name="Event1Results" displayName="Event1Results" ref="A2:H103" totalsRowShown="0">
  <tableColumns count="8">
    <tableColumn id="1" xr3:uid="{00000000-0010-0000-0E00-000001000000}" name="Category"/>
    <tableColumn id="2" xr3:uid="{00000000-0010-0000-0E00-000002000000}" name="Placing"/>
    <tableColumn id="3" xr3:uid="{00000000-0010-0000-0E00-000003000000}" name="Player"/>
    <tableColumn id="4" xr3:uid="{00000000-0010-0000-0E00-000004000000}" name="Club"/>
    <tableColumn id="5" xr3:uid="{00000000-0010-0000-0E00-000005000000}" name="Original club"/>
    <tableColumn id="6" xr3:uid="{00000000-0010-0000-0E00-000006000000}" name="Source row"/>
    <tableColumn id="7" xr3:uid="{00000000-0010-0000-0E00-000007000000}" name="Multiplier"/>
    <tableColumn id="8" xr3:uid="{00000000-0010-0000-0E00-000008000000}" name="Event 1 point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showGridLines="0" tabSelected="1" workbookViewId="0">
      <pane ySplit="2" topLeftCell="A3" activePane="bottomLeft" state="frozen"/>
      <selection pane="bottomLeft" activeCell="D18" sqref="D18"/>
    </sheetView>
  </sheetViews>
  <sheetFormatPr defaultRowHeight="14.25"/>
  <cols>
    <col min="1" max="1" width="23" customWidth="1"/>
    <col min="2" max="3" width="25" customWidth="1"/>
    <col min="4" max="4" width="45" customWidth="1"/>
    <col min="5" max="5" width="12" customWidth="1"/>
    <col min="12" max="12" width="30" hidden="1" customWidth="1"/>
    <col min="13" max="13" width="24" hidden="1" customWidth="1"/>
  </cols>
  <sheetData>
    <row r="1" spans="1:13" ht="30" customHeight="1" thickBot="1">
      <c r="A1" s="61" t="s">
        <v>0</v>
      </c>
      <c r="B1" s="62"/>
      <c r="C1" s="62"/>
      <c r="D1" s="62"/>
      <c r="E1" s="63"/>
    </row>
    <row r="2" spans="1:13" ht="30" customHeight="1" thickBo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L2" s="4" t="s">
        <v>6</v>
      </c>
      <c r="M2" s="4" t="s">
        <v>7</v>
      </c>
    </row>
    <row r="3" spans="1:13" ht="21.95" customHeight="1">
      <c r="A3" s="47" t="s">
        <v>8</v>
      </c>
      <c r="B3" s="48" t="s">
        <v>9</v>
      </c>
      <c r="C3" s="48" t="s">
        <v>9</v>
      </c>
      <c r="D3" s="48" t="s">
        <v>10</v>
      </c>
      <c r="E3" s="49">
        <v>3</v>
      </c>
      <c r="L3" s="5">
        <v>1</v>
      </c>
      <c r="M3" s="5">
        <v>200</v>
      </c>
    </row>
    <row r="4" spans="1:13" ht="21.95" customHeight="1">
      <c r="A4" s="50" t="s">
        <v>11</v>
      </c>
      <c r="B4" s="51" t="s">
        <v>12</v>
      </c>
      <c r="C4" s="51" t="s">
        <v>12</v>
      </c>
      <c r="D4" s="51" t="s">
        <v>12</v>
      </c>
      <c r="E4" s="52">
        <v>0</v>
      </c>
      <c r="L4" s="5">
        <v>2</v>
      </c>
      <c r="M4" s="5">
        <v>160</v>
      </c>
    </row>
    <row r="5" spans="1:13" ht="21.95" customHeight="1">
      <c r="A5" s="53" t="s">
        <v>13</v>
      </c>
      <c r="B5" s="54" t="s">
        <v>9</v>
      </c>
      <c r="C5" s="54" t="s">
        <v>10</v>
      </c>
      <c r="D5" s="54" t="s">
        <v>14</v>
      </c>
      <c r="E5" s="55">
        <v>9</v>
      </c>
      <c r="L5" s="5">
        <v>3</v>
      </c>
      <c r="M5" s="5">
        <v>130</v>
      </c>
    </row>
    <row r="6" spans="1:13" ht="21.95" customHeight="1">
      <c r="A6" s="50" t="s">
        <v>15</v>
      </c>
      <c r="B6" s="51" t="s">
        <v>10</v>
      </c>
      <c r="C6" s="51" t="s">
        <v>10</v>
      </c>
      <c r="D6" s="51" t="s">
        <v>10</v>
      </c>
      <c r="E6" s="52">
        <v>3</v>
      </c>
      <c r="L6" s="5">
        <v>4</v>
      </c>
      <c r="M6" s="5">
        <v>110</v>
      </c>
    </row>
    <row r="7" spans="1:13" ht="21.95" customHeight="1">
      <c r="A7" s="53" t="s">
        <v>16</v>
      </c>
      <c r="B7" s="54" t="s">
        <v>9</v>
      </c>
      <c r="C7" s="54" t="s">
        <v>17</v>
      </c>
      <c r="D7" s="54" t="s">
        <v>18</v>
      </c>
      <c r="E7" s="55">
        <v>10</v>
      </c>
      <c r="L7" s="5">
        <v>5</v>
      </c>
      <c r="M7" s="5">
        <v>90</v>
      </c>
    </row>
    <row r="8" spans="1:13" ht="21.95" customHeight="1">
      <c r="A8" s="50" t="s">
        <v>19</v>
      </c>
      <c r="B8" s="51" t="s">
        <v>9</v>
      </c>
      <c r="C8" s="51" t="s">
        <v>10</v>
      </c>
      <c r="D8" s="51" t="s">
        <v>10</v>
      </c>
      <c r="E8" s="52">
        <v>4</v>
      </c>
      <c r="L8" s="5">
        <v>6</v>
      </c>
      <c r="M8" s="5">
        <v>80</v>
      </c>
    </row>
    <row r="9" spans="1:13" ht="21.95" customHeight="1">
      <c r="A9" s="53" t="s">
        <v>20</v>
      </c>
      <c r="B9" s="54" t="s">
        <v>21</v>
      </c>
      <c r="C9" s="54" t="s">
        <v>9</v>
      </c>
      <c r="D9" s="54" t="s">
        <v>18</v>
      </c>
      <c r="E9" s="55">
        <v>8</v>
      </c>
      <c r="L9" s="5">
        <v>7</v>
      </c>
      <c r="M9" s="5">
        <v>75</v>
      </c>
    </row>
    <row r="10" spans="1:13" ht="21.95" customHeight="1">
      <c r="A10" s="50" t="s">
        <v>22</v>
      </c>
      <c r="B10" s="51" t="s">
        <v>10</v>
      </c>
      <c r="C10" s="51" t="s">
        <v>10</v>
      </c>
      <c r="D10" s="51" t="s">
        <v>9</v>
      </c>
      <c r="E10" s="52">
        <v>4</v>
      </c>
      <c r="L10" s="5">
        <v>8</v>
      </c>
      <c r="M10" s="5">
        <v>70</v>
      </c>
    </row>
    <row r="11" spans="1:13" ht="21.95" customHeight="1">
      <c r="A11" s="53" t="s">
        <v>23</v>
      </c>
      <c r="B11" s="54" t="s">
        <v>9</v>
      </c>
      <c r="C11" s="54" t="s">
        <v>24</v>
      </c>
      <c r="D11" s="54" t="s">
        <v>25</v>
      </c>
      <c r="E11" s="55">
        <v>6</v>
      </c>
      <c r="L11" s="5">
        <v>9</v>
      </c>
      <c r="M11" s="5">
        <v>65</v>
      </c>
    </row>
    <row r="12" spans="1:13" ht="21.95" customHeight="1">
      <c r="A12" s="50" t="s">
        <v>26</v>
      </c>
      <c r="B12" s="51" t="s">
        <v>17</v>
      </c>
      <c r="C12" s="51" t="s">
        <v>9</v>
      </c>
      <c r="D12" s="51" t="s">
        <v>27</v>
      </c>
      <c r="E12" s="52">
        <v>8</v>
      </c>
      <c r="L12" s="5">
        <v>10</v>
      </c>
      <c r="M12" s="5">
        <v>60</v>
      </c>
    </row>
    <row r="13" spans="1:13" ht="21.95" customHeight="1">
      <c r="A13" s="53" t="s">
        <v>28</v>
      </c>
      <c r="B13" s="54" t="s">
        <v>21</v>
      </c>
      <c r="C13" s="54" t="s">
        <v>24</v>
      </c>
      <c r="D13" s="54" t="s">
        <v>29</v>
      </c>
      <c r="E13" s="55">
        <v>8</v>
      </c>
      <c r="L13" s="5">
        <v>11</v>
      </c>
      <c r="M13" s="5">
        <v>55</v>
      </c>
    </row>
    <row r="14" spans="1:13" ht="21.95" customHeight="1">
      <c r="A14" s="50" t="s">
        <v>30</v>
      </c>
      <c r="B14" s="51" t="s">
        <v>17</v>
      </c>
      <c r="C14" s="51" t="s">
        <v>10</v>
      </c>
      <c r="D14" s="51" t="s">
        <v>31</v>
      </c>
      <c r="E14" s="52">
        <v>12</v>
      </c>
      <c r="L14" s="5">
        <v>12</v>
      </c>
      <c r="M14" s="5">
        <v>50</v>
      </c>
    </row>
    <row r="15" spans="1:13" ht="21.95" customHeight="1">
      <c r="A15" s="53" t="s">
        <v>32</v>
      </c>
      <c r="B15" s="54" t="s">
        <v>10</v>
      </c>
      <c r="C15" s="54" t="s">
        <v>10</v>
      </c>
      <c r="D15" s="56" t="s">
        <v>144</v>
      </c>
      <c r="E15" s="55">
        <v>14</v>
      </c>
      <c r="L15" s="5">
        <v>13</v>
      </c>
      <c r="M15" s="5">
        <v>45</v>
      </c>
    </row>
    <row r="16" spans="1:13" ht="21.95" customHeight="1" thickBot="1">
      <c r="A16" s="57" t="s">
        <v>33</v>
      </c>
      <c r="B16" s="58" t="s">
        <v>21</v>
      </c>
      <c r="C16" s="58" t="s">
        <v>9</v>
      </c>
      <c r="D16" s="58" t="s">
        <v>34</v>
      </c>
      <c r="E16" s="59">
        <v>12</v>
      </c>
      <c r="L16" s="5">
        <v>14</v>
      </c>
      <c r="M16" s="5">
        <v>40</v>
      </c>
    </row>
    <row r="18" spans="1:13" ht="30" customHeight="1">
      <c r="L18" s="4" t="s">
        <v>1</v>
      </c>
      <c r="M18" s="4" t="s">
        <v>35</v>
      </c>
    </row>
    <row r="19" spans="1:13" hidden="1">
      <c r="A19" s="64" t="s">
        <v>36</v>
      </c>
      <c r="B19" s="64"/>
      <c r="C19" s="64"/>
      <c r="D19" s="64"/>
      <c r="E19" s="64"/>
      <c r="L19" s="5" t="s">
        <v>37</v>
      </c>
      <c r="M19" s="5">
        <v>1</v>
      </c>
    </row>
    <row r="20" spans="1:13">
      <c r="L20" s="5" t="s">
        <v>32</v>
      </c>
      <c r="M20" s="5">
        <v>0.4</v>
      </c>
    </row>
    <row r="21" spans="1:13" ht="24" customHeight="1">
      <c r="A21" s="60"/>
      <c r="B21" s="60"/>
      <c r="C21" s="60"/>
      <c r="D21" s="60"/>
      <c r="E21" s="60"/>
      <c r="F21" s="60"/>
      <c r="G21" s="60"/>
      <c r="H21" s="60"/>
      <c r="I21" s="60"/>
    </row>
    <row r="22" spans="1:13" ht="24" customHeight="1">
      <c r="A22" s="60"/>
      <c r="B22" s="60"/>
      <c r="C22" s="60"/>
      <c r="D22" s="60"/>
      <c r="E22" s="60"/>
      <c r="F22" s="60"/>
      <c r="G22" s="60"/>
      <c r="H22" s="60"/>
      <c r="I22" s="60"/>
    </row>
    <row r="23" spans="1:13" ht="24" customHeight="1">
      <c r="A23" s="60"/>
      <c r="B23" s="60"/>
      <c r="C23" s="60"/>
      <c r="D23" s="60"/>
      <c r="E23" s="60"/>
      <c r="F23" s="60"/>
      <c r="G23" s="60"/>
      <c r="H23" s="60"/>
      <c r="I23" s="60"/>
    </row>
    <row r="24" spans="1:13" ht="24" customHeight="1">
      <c r="A24" s="60"/>
      <c r="B24" s="60"/>
      <c r="C24" s="60"/>
      <c r="D24" s="60"/>
      <c r="E24" s="60"/>
      <c r="F24" s="60"/>
      <c r="G24" s="60"/>
      <c r="H24" s="60"/>
      <c r="I24" s="60"/>
    </row>
    <row r="25" spans="1:13" ht="24" customHeight="1">
      <c r="A25" s="60"/>
      <c r="B25" s="60"/>
      <c r="C25" s="60"/>
      <c r="D25" s="60"/>
      <c r="E25" s="60"/>
      <c r="F25" s="60"/>
      <c r="G25" s="60"/>
      <c r="H25" s="60"/>
      <c r="I25" s="60"/>
    </row>
    <row r="26" spans="1:13" ht="24" customHeight="1">
      <c r="A26" s="60"/>
      <c r="B26" s="60"/>
      <c r="C26" s="60"/>
      <c r="D26" s="60"/>
      <c r="E26" s="60"/>
      <c r="F26" s="60"/>
      <c r="G26" s="60"/>
      <c r="H26" s="60"/>
      <c r="I26" s="60"/>
    </row>
    <row r="27" spans="1:13" ht="24" customHeight="1">
      <c r="A27" s="60"/>
      <c r="B27" s="60"/>
      <c r="C27" s="60"/>
      <c r="D27" s="60"/>
      <c r="E27" s="60"/>
      <c r="F27" s="60"/>
      <c r="G27" s="60"/>
      <c r="H27" s="60"/>
      <c r="I27" s="60"/>
    </row>
    <row r="28" spans="1:13" ht="24" customHeight="1">
      <c r="A28" s="60"/>
      <c r="B28" s="60"/>
      <c r="C28" s="60"/>
      <c r="D28" s="60"/>
      <c r="E28" s="60"/>
      <c r="F28" s="60"/>
      <c r="G28" s="60"/>
      <c r="H28" s="60"/>
      <c r="I28" s="60"/>
    </row>
    <row r="29" spans="1:13" ht="24" customHeight="1">
      <c r="A29" s="60"/>
      <c r="B29" s="60"/>
      <c r="C29" s="60"/>
      <c r="D29" s="60"/>
      <c r="E29" s="60"/>
      <c r="F29" s="60"/>
      <c r="G29" s="60"/>
      <c r="H29" s="60"/>
      <c r="I29" s="60"/>
    </row>
  </sheetData>
  <mergeCells count="11">
    <mergeCell ref="A1:E1"/>
    <mergeCell ref="A19:E19"/>
    <mergeCell ref="A21:I21"/>
    <mergeCell ref="A22:I22"/>
    <mergeCell ref="A23:I23"/>
    <mergeCell ref="A29:I29"/>
    <mergeCell ref="A24:I24"/>
    <mergeCell ref="A25:I25"/>
    <mergeCell ref="A26:I26"/>
    <mergeCell ref="A27:I27"/>
    <mergeCell ref="A28:I2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"/>
  <sheetViews>
    <sheetView showGridLines="0" workbookViewId="0">
      <pane ySplit="2" topLeftCell="A3" activePane="bottomLeft" state="frozen"/>
      <selection pane="bottomLeft" activeCell="C18" sqref="C18"/>
    </sheetView>
  </sheetViews>
  <sheetFormatPr defaultRowHeight="14.25"/>
  <cols>
    <col min="1" max="1" width="8" customWidth="1"/>
    <col min="2" max="2" width="30" customWidth="1"/>
    <col min="3" max="3" width="25" customWidth="1"/>
    <col min="4" max="7" width="14" customWidth="1"/>
    <col min="8" max="8" width="12" customWidth="1"/>
    <col min="9" max="9" width="17" customWidth="1"/>
    <col min="11" max="12" width="17" customWidth="1"/>
  </cols>
  <sheetData>
    <row r="1" spans="1:12" ht="30" customHeight="1">
      <c r="A1" s="65" t="s">
        <v>38</v>
      </c>
      <c r="B1" s="66"/>
      <c r="C1" s="66"/>
      <c r="D1" s="66"/>
      <c r="E1" s="66"/>
      <c r="F1" s="66"/>
      <c r="G1" s="66"/>
      <c r="H1" s="66"/>
      <c r="I1" s="67"/>
    </row>
    <row r="2" spans="1:12" ht="32.1" customHeight="1" thickBot="1">
      <c r="A2" s="17" t="s">
        <v>39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18" t="s">
        <v>47</v>
      </c>
    </row>
    <row r="3" spans="1:12" ht="21.95" customHeight="1">
      <c r="A3" s="27">
        <f>COUNTIFS($I$3:$I$5,"&gt;"&amp;I3)+1</f>
        <v>1</v>
      </c>
      <c r="B3" s="24" t="s">
        <v>48</v>
      </c>
      <c r="C3" s="13" t="s">
        <v>9</v>
      </c>
      <c r="D3" s="14">
        <f>'Event 1 Results'!H3</f>
        <v>200</v>
      </c>
      <c r="E3" s="14"/>
      <c r="F3" s="14"/>
      <c r="G3" s="14"/>
      <c r="H3" s="14">
        <f>IF(COUNT(D3:G3)=4,MIN(D3:G3),0)</f>
        <v>0</v>
      </c>
      <c r="I3" s="19">
        <f>SUM(D3:G3)-H3</f>
        <v>200</v>
      </c>
      <c r="L3" s="12"/>
    </row>
    <row r="4" spans="1:12" ht="21.95" customHeight="1">
      <c r="A4" s="28">
        <f>COUNTIFS($I$3:$I$5,"&gt;"&amp;I4)+1</f>
        <v>2</v>
      </c>
      <c r="B4" s="25" t="s">
        <v>49</v>
      </c>
      <c r="C4" s="15" t="s">
        <v>9</v>
      </c>
      <c r="D4" s="16">
        <f>'Event 1 Results'!H4</f>
        <v>160</v>
      </c>
      <c r="E4" s="16"/>
      <c r="F4" s="16"/>
      <c r="G4" s="16"/>
      <c r="H4" s="16">
        <f>IF(COUNT(D4:G4)=4,MIN(D4:G4),0)</f>
        <v>0</v>
      </c>
      <c r="I4" s="20">
        <f>SUM(D4:G4)-H4</f>
        <v>160</v>
      </c>
    </row>
    <row r="5" spans="1:12" ht="21.95" customHeight="1" thickBot="1">
      <c r="A5" s="29">
        <f>COUNTIFS($I$3:$I$5,"&gt;"&amp;I5)+1</f>
        <v>3</v>
      </c>
      <c r="B5" s="26" t="s">
        <v>50</v>
      </c>
      <c r="C5" s="21" t="s">
        <v>10</v>
      </c>
      <c r="D5" s="22">
        <f>'Event 1 Results'!H5</f>
        <v>130</v>
      </c>
      <c r="E5" s="22"/>
      <c r="F5" s="22"/>
      <c r="G5" s="22"/>
      <c r="H5" s="22">
        <f>IF(COUNT(D5:G5)=4,MIN(D5:G5),0)</f>
        <v>0</v>
      </c>
      <c r="I5" s="23">
        <f>SUM(D5:G5)-H5</f>
        <v>130</v>
      </c>
    </row>
  </sheetData>
  <mergeCells count="1">
    <mergeCell ref="A1:I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"/>
  <sheetViews>
    <sheetView showGridLines="0" workbookViewId="0">
      <pane ySplit="2" topLeftCell="A3" activePane="bottomLeft" state="frozen"/>
      <selection pane="bottomLeft" activeCell="E25" sqref="E25"/>
    </sheetView>
  </sheetViews>
  <sheetFormatPr defaultRowHeight="14.25"/>
  <cols>
    <col min="1" max="1" width="8" customWidth="1"/>
    <col min="2" max="2" width="30" customWidth="1"/>
    <col min="3" max="3" width="25" customWidth="1"/>
    <col min="4" max="7" width="14" customWidth="1"/>
    <col min="8" max="8" width="12" customWidth="1"/>
    <col min="9" max="9" width="17" customWidth="1"/>
    <col min="11" max="12" width="17" customWidth="1"/>
  </cols>
  <sheetData>
    <row r="1" spans="1:12" ht="30" customHeight="1">
      <c r="A1" s="68" t="s">
        <v>51</v>
      </c>
      <c r="B1" s="68"/>
      <c r="C1" s="68"/>
      <c r="D1" s="68"/>
      <c r="E1" s="68"/>
      <c r="F1" s="68"/>
      <c r="G1" s="68"/>
      <c r="H1" s="68"/>
      <c r="I1" s="68"/>
    </row>
    <row r="2" spans="1:12" ht="32.1" customHeight="1">
      <c r="A2" s="2" t="s">
        <v>39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47</v>
      </c>
    </row>
    <row r="3" spans="1:12" ht="21.95" customHeight="1">
      <c r="A3" s="3"/>
      <c r="B3" s="3"/>
      <c r="C3" s="3"/>
      <c r="D3" s="8"/>
      <c r="E3" s="8"/>
      <c r="F3" s="8"/>
      <c r="G3" s="8"/>
      <c r="H3" s="8"/>
      <c r="I3" s="8"/>
      <c r="L3" s="12"/>
    </row>
    <row r="4" spans="1:12">
      <c r="B4" s="64" t="s">
        <v>52</v>
      </c>
      <c r="C4" s="64"/>
      <c r="D4" s="64"/>
      <c r="E4" s="64"/>
      <c r="F4" s="64"/>
      <c r="G4" s="64"/>
      <c r="H4" s="64"/>
      <c r="I4" s="64"/>
    </row>
  </sheetData>
  <mergeCells count="2">
    <mergeCell ref="A1:I1"/>
    <mergeCell ref="B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"/>
  <sheetViews>
    <sheetView showGridLines="0" workbookViewId="0">
      <pane ySplit="2" topLeftCell="A3" activePane="bottomLeft" state="frozen"/>
      <selection pane="bottomLeft" activeCell="E18" sqref="E18"/>
    </sheetView>
  </sheetViews>
  <sheetFormatPr defaultRowHeight="14.25"/>
  <cols>
    <col min="1" max="1" width="8" customWidth="1"/>
    <col min="2" max="2" width="30" customWidth="1"/>
    <col min="3" max="3" width="25" customWidth="1"/>
    <col min="4" max="7" width="14" customWidth="1"/>
    <col min="8" max="8" width="12" customWidth="1"/>
    <col min="9" max="9" width="17" customWidth="1"/>
  </cols>
  <sheetData>
    <row r="1" spans="1:14" ht="30" customHeight="1">
      <c r="A1" s="65" t="s">
        <v>53</v>
      </c>
      <c r="B1" s="66"/>
      <c r="C1" s="66"/>
      <c r="D1" s="66"/>
      <c r="E1" s="66"/>
      <c r="F1" s="66"/>
      <c r="G1" s="66"/>
      <c r="H1" s="66"/>
      <c r="I1" s="67"/>
    </row>
    <row r="2" spans="1:14" ht="32.1" customHeight="1" thickBot="1">
      <c r="A2" s="17" t="s">
        <v>39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18" t="s">
        <v>47</v>
      </c>
    </row>
    <row r="3" spans="1:14" ht="21.95" customHeight="1">
      <c r="A3" s="30">
        <f t="shared" ref="A3:A11" si="0">COUNTIFS($I$3:$I$11,"&gt;"&amp;I3)+1</f>
        <v>1</v>
      </c>
      <c r="B3" s="24" t="s">
        <v>54</v>
      </c>
      <c r="C3" s="13" t="s">
        <v>9</v>
      </c>
      <c r="D3" s="14">
        <f>'Event 1 Results'!H6</f>
        <v>200</v>
      </c>
      <c r="E3" s="14"/>
      <c r="F3" s="14"/>
      <c r="G3" s="14"/>
      <c r="H3" s="14">
        <f t="shared" ref="H3:H11" si="1">IF(COUNT(D3:G3)=4,MIN(D3:G3),0)</f>
        <v>0</v>
      </c>
      <c r="I3" s="19">
        <f t="shared" ref="I3:I11" si="2">SUM(D3:G3)-H3</f>
        <v>200</v>
      </c>
    </row>
    <row r="4" spans="1:14" ht="21.95" customHeight="1">
      <c r="A4" s="31">
        <f t="shared" si="0"/>
        <v>2</v>
      </c>
      <c r="B4" s="25" t="s">
        <v>55</v>
      </c>
      <c r="C4" s="15" t="s">
        <v>10</v>
      </c>
      <c r="D4" s="16">
        <f>'Event 1 Results'!H7</f>
        <v>160</v>
      </c>
      <c r="E4" s="16"/>
      <c r="F4" s="16"/>
      <c r="G4" s="16"/>
      <c r="H4" s="16">
        <f t="shared" si="1"/>
        <v>0</v>
      </c>
      <c r="I4" s="20">
        <f t="shared" si="2"/>
        <v>160</v>
      </c>
    </row>
    <row r="5" spans="1:14" ht="21.95" customHeight="1">
      <c r="A5" s="32">
        <f t="shared" si="0"/>
        <v>3</v>
      </c>
      <c r="B5" s="24" t="s">
        <v>56</v>
      </c>
      <c r="C5" s="13" t="s">
        <v>9</v>
      </c>
      <c r="D5" s="14">
        <f>'Event 1 Results'!H8</f>
        <v>130</v>
      </c>
      <c r="E5" s="14"/>
      <c r="F5" s="14"/>
      <c r="G5" s="14"/>
      <c r="H5" s="14">
        <f t="shared" si="1"/>
        <v>0</v>
      </c>
      <c r="I5" s="19">
        <f t="shared" si="2"/>
        <v>130</v>
      </c>
    </row>
    <row r="6" spans="1:14" ht="21.95" customHeight="1">
      <c r="A6" s="31">
        <f t="shared" si="0"/>
        <v>3</v>
      </c>
      <c r="B6" s="25" t="s">
        <v>57</v>
      </c>
      <c r="C6" s="15" t="s">
        <v>58</v>
      </c>
      <c r="D6" s="16">
        <f>'Event 1 Results'!H9</f>
        <v>130</v>
      </c>
      <c r="E6" s="16"/>
      <c r="F6" s="16"/>
      <c r="G6" s="16"/>
      <c r="H6" s="16">
        <f t="shared" si="1"/>
        <v>0</v>
      </c>
      <c r="I6" s="20">
        <f t="shared" si="2"/>
        <v>130</v>
      </c>
    </row>
    <row r="7" spans="1:14" ht="21.95" customHeight="1">
      <c r="A7" s="32">
        <f t="shared" si="0"/>
        <v>5</v>
      </c>
      <c r="B7" s="24" t="s">
        <v>48</v>
      </c>
      <c r="C7" s="13" t="s">
        <v>9</v>
      </c>
      <c r="D7" s="14">
        <f>'Event 1 Results'!H10</f>
        <v>90</v>
      </c>
      <c r="E7" s="14"/>
      <c r="F7" s="14"/>
      <c r="G7" s="14"/>
      <c r="H7" s="14">
        <f t="shared" si="1"/>
        <v>0</v>
      </c>
      <c r="I7" s="19">
        <f t="shared" si="2"/>
        <v>90</v>
      </c>
    </row>
    <row r="8" spans="1:14" ht="21.95" customHeight="1">
      <c r="A8" s="31">
        <f t="shared" si="0"/>
        <v>5</v>
      </c>
      <c r="B8" s="25" t="s">
        <v>59</v>
      </c>
      <c r="C8" s="15" t="s">
        <v>10</v>
      </c>
      <c r="D8" s="16">
        <f>'Event 1 Results'!H11</f>
        <v>90</v>
      </c>
      <c r="E8" s="16"/>
      <c r="F8" s="16"/>
      <c r="G8" s="16"/>
      <c r="H8" s="16">
        <f t="shared" si="1"/>
        <v>0</v>
      </c>
      <c r="I8" s="20">
        <f t="shared" si="2"/>
        <v>90</v>
      </c>
      <c r="L8" s="64"/>
      <c r="M8" s="64"/>
      <c r="N8" s="64"/>
    </row>
    <row r="9" spans="1:14" ht="21.95" customHeight="1">
      <c r="A9" s="32">
        <f t="shared" si="0"/>
        <v>7</v>
      </c>
      <c r="B9" s="24" t="s">
        <v>60</v>
      </c>
      <c r="C9" s="13" t="s">
        <v>58</v>
      </c>
      <c r="D9" s="14">
        <f>'Event 1 Results'!H12</f>
        <v>75</v>
      </c>
      <c r="E9" s="14"/>
      <c r="F9" s="14"/>
      <c r="G9" s="14"/>
      <c r="H9" s="14">
        <f t="shared" si="1"/>
        <v>0</v>
      </c>
      <c r="I9" s="19">
        <f t="shared" si="2"/>
        <v>75</v>
      </c>
    </row>
    <row r="10" spans="1:14" ht="21.95" customHeight="1">
      <c r="A10" s="31">
        <f t="shared" si="0"/>
        <v>8</v>
      </c>
      <c r="B10" s="25" t="s">
        <v>61</v>
      </c>
      <c r="C10" s="15" t="s">
        <v>58</v>
      </c>
      <c r="D10" s="16">
        <f>'Event 1 Results'!H13</f>
        <v>70</v>
      </c>
      <c r="E10" s="16"/>
      <c r="F10" s="16"/>
      <c r="G10" s="16"/>
      <c r="H10" s="16">
        <f t="shared" si="1"/>
        <v>0</v>
      </c>
      <c r="I10" s="20">
        <f t="shared" si="2"/>
        <v>70</v>
      </c>
    </row>
    <row r="11" spans="1:14" ht="21.95" customHeight="1" thickBot="1">
      <c r="A11" s="33">
        <f t="shared" si="0"/>
        <v>9</v>
      </c>
      <c r="B11" s="26" t="s">
        <v>50</v>
      </c>
      <c r="C11" s="21" t="s">
        <v>10</v>
      </c>
      <c r="D11" s="22">
        <f>'Event 1 Results'!H14</f>
        <v>65</v>
      </c>
      <c r="E11" s="22"/>
      <c r="F11" s="22"/>
      <c r="G11" s="22"/>
      <c r="H11" s="22">
        <f t="shared" si="1"/>
        <v>0</v>
      </c>
      <c r="I11" s="23">
        <f t="shared" si="2"/>
        <v>65</v>
      </c>
    </row>
  </sheetData>
  <mergeCells count="2">
    <mergeCell ref="A1:I1"/>
    <mergeCell ref="L8:N8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"/>
  <sheetViews>
    <sheetView showGridLines="0" workbookViewId="0">
      <pane ySplit="2" topLeftCell="A3" activePane="bottomLeft" state="frozen"/>
      <selection pane="bottomLeft" activeCell="C17" sqref="C17"/>
    </sheetView>
  </sheetViews>
  <sheetFormatPr defaultRowHeight="14.25"/>
  <cols>
    <col min="1" max="1" width="8" customWidth="1"/>
    <col min="2" max="2" width="30" customWidth="1"/>
    <col min="3" max="3" width="25" customWidth="1"/>
    <col min="4" max="7" width="14" customWidth="1"/>
    <col min="8" max="8" width="12" customWidth="1"/>
    <col min="9" max="9" width="17" customWidth="1"/>
  </cols>
  <sheetData>
    <row r="1" spans="1:9" ht="30" customHeight="1">
      <c r="A1" s="65" t="s">
        <v>62</v>
      </c>
      <c r="B1" s="66"/>
      <c r="C1" s="66"/>
      <c r="D1" s="66"/>
      <c r="E1" s="66"/>
      <c r="F1" s="66"/>
      <c r="G1" s="66"/>
      <c r="H1" s="66"/>
      <c r="I1" s="67"/>
    </row>
    <row r="2" spans="1:9" ht="32.1" customHeight="1" thickBot="1">
      <c r="A2" s="17" t="s">
        <v>39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18" t="s">
        <v>47</v>
      </c>
    </row>
    <row r="3" spans="1:9" ht="21.95" customHeight="1">
      <c r="A3" s="27">
        <f>COUNTIFS($I$3:$I$5,"&gt;"&amp;I3)+1</f>
        <v>1</v>
      </c>
      <c r="B3" s="24" t="s">
        <v>63</v>
      </c>
      <c r="C3" s="13" t="s">
        <v>10</v>
      </c>
      <c r="D3" s="14">
        <f>'Event 1 Results'!H15</f>
        <v>200</v>
      </c>
      <c r="E3" s="14"/>
      <c r="F3" s="14"/>
      <c r="G3" s="14"/>
      <c r="H3" s="14">
        <f>IF(COUNT(D3:G3)=4,MIN(D3:G3),0)</f>
        <v>0</v>
      </c>
      <c r="I3" s="19">
        <f>SUM(D3:G3)-H3</f>
        <v>200</v>
      </c>
    </row>
    <row r="4" spans="1:9" ht="21.95" customHeight="1">
      <c r="A4" s="28">
        <f>COUNTIFS($I$3:$I$5,"&gt;"&amp;I4)+1</f>
        <v>2</v>
      </c>
      <c r="B4" s="25" t="s">
        <v>64</v>
      </c>
      <c r="C4" s="15" t="s">
        <v>10</v>
      </c>
      <c r="D4" s="16">
        <f>'Event 1 Results'!H16</f>
        <v>160</v>
      </c>
      <c r="E4" s="16"/>
      <c r="F4" s="16"/>
      <c r="G4" s="16"/>
      <c r="H4" s="16">
        <f>IF(COUNT(D4:G4)=4,MIN(D4:G4),0)</f>
        <v>0</v>
      </c>
      <c r="I4" s="20">
        <f>SUM(D4:G4)-H4</f>
        <v>160</v>
      </c>
    </row>
    <row r="5" spans="1:9" ht="21.95" customHeight="1" thickBot="1">
      <c r="A5" s="29">
        <f>COUNTIFS($I$3:$I$5,"&gt;"&amp;I5)+1</f>
        <v>3</v>
      </c>
      <c r="B5" s="26" t="s">
        <v>65</v>
      </c>
      <c r="C5" s="21" t="s">
        <v>10</v>
      </c>
      <c r="D5" s="22">
        <f>'Event 1 Results'!H17</f>
        <v>130</v>
      </c>
      <c r="E5" s="22"/>
      <c r="F5" s="22"/>
      <c r="G5" s="22"/>
      <c r="H5" s="22">
        <f>IF(COUNT(D5:G5)=4,MIN(D5:G5),0)</f>
        <v>0</v>
      </c>
      <c r="I5" s="23">
        <f>SUM(D5:G5)-H5</f>
        <v>130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2"/>
  <sheetViews>
    <sheetView showGridLines="0" workbookViewId="0">
      <pane ySplit="2" topLeftCell="A3" activePane="bottomLeft" state="frozen"/>
      <selection pane="bottomLeft" activeCell="B5" sqref="B5"/>
    </sheetView>
  </sheetViews>
  <sheetFormatPr defaultRowHeight="14.25"/>
  <cols>
    <col min="1" max="1" width="8" customWidth="1"/>
    <col min="2" max="2" width="30" customWidth="1"/>
    <col min="3" max="3" width="25" customWidth="1"/>
    <col min="4" max="7" width="14" customWidth="1"/>
    <col min="8" max="8" width="12" customWidth="1"/>
    <col min="9" max="9" width="17" customWidth="1"/>
    <col min="11" max="12" width="17" customWidth="1"/>
  </cols>
  <sheetData>
    <row r="1" spans="1:12" ht="30" customHeight="1">
      <c r="A1" s="65" t="s">
        <v>66</v>
      </c>
      <c r="B1" s="66"/>
      <c r="C1" s="66"/>
      <c r="D1" s="66"/>
      <c r="E1" s="66"/>
      <c r="F1" s="66"/>
      <c r="G1" s="66"/>
      <c r="H1" s="66"/>
      <c r="I1" s="67"/>
    </row>
    <row r="2" spans="1:12" ht="32.1" customHeight="1" thickBot="1">
      <c r="A2" s="17" t="s">
        <v>39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18" t="s">
        <v>47</v>
      </c>
    </row>
    <row r="3" spans="1:12" ht="21.95" customHeight="1">
      <c r="A3" s="27">
        <f t="shared" ref="A3:A12" si="0">COUNTIFS($I$3:$I$12,"&gt;"&amp;I3)+1</f>
        <v>1</v>
      </c>
      <c r="B3" s="24" t="s">
        <v>54</v>
      </c>
      <c r="C3" s="13" t="s">
        <v>9</v>
      </c>
      <c r="D3" s="14">
        <f>'Event 1 Results'!H18</f>
        <v>200</v>
      </c>
      <c r="E3" s="14"/>
      <c r="F3" s="14"/>
      <c r="G3" s="14"/>
      <c r="H3" s="14">
        <f t="shared" ref="H3:H12" si="1">IF(COUNT(D3:G3)=4,MIN(D3:G3),0)</f>
        <v>0</v>
      </c>
      <c r="I3" s="19">
        <f t="shared" ref="I3:I12" si="2">SUM(D3:G3)-H3</f>
        <v>200</v>
      </c>
      <c r="L3" s="12"/>
    </row>
    <row r="4" spans="1:12" ht="21.95" customHeight="1">
      <c r="A4" s="28">
        <f t="shared" si="0"/>
        <v>2</v>
      </c>
      <c r="B4" s="41" t="s">
        <v>145</v>
      </c>
      <c r="C4" s="15" t="s">
        <v>17</v>
      </c>
      <c r="D4" s="16">
        <f>'Event 1 Results'!H19</f>
        <v>160</v>
      </c>
      <c r="E4" s="16"/>
      <c r="F4" s="16"/>
      <c r="G4" s="16"/>
      <c r="H4" s="16">
        <f t="shared" si="1"/>
        <v>0</v>
      </c>
      <c r="I4" s="20">
        <f t="shared" si="2"/>
        <v>160</v>
      </c>
    </row>
    <row r="5" spans="1:12" ht="21.95" customHeight="1">
      <c r="A5" s="34">
        <f t="shared" si="0"/>
        <v>3</v>
      </c>
      <c r="B5" s="24" t="s">
        <v>68</v>
      </c>
      <c r="C5" s="13" t="s">
        <v>10</v>
      </c>
      <c r="D5" s="14">
        <f>'Event 1 Results'!H20</f>
        <v>130</v>
      </c>
      <c r="E5" s="14"/>
      <c r="F5" s="14"/>
      <c r="G5" s="14"/>
      <c r="H5" s="14">
        <f t="shared" si="1"/>
        <v>0</v>
      </c>
      <c r="I5" s="19">
        <f t="shared" si="2"/>
        <v>130</v>
      </c>
    </row>
    <row r="6" spans="1:12" ht="21.95" customHeight="1">
      <c r="A6" s="28">
        <f t="shared" si="0"/>
        <v>3</v>
      </c>
      <c r="B6" s="25" t="s">
        <v>55</v>
      </c>
      <c r="C6" s="15" t="s">
        <v>10</v>
      </c>
      <c r="D6" s="16">
        <f>'Event 1 Results'!H21</f>
        <v>130</v>
      </c>
      <c r="E6" s="16"/>
      <c r="F6" s="16"/>
      <c r="G6" s="16"/>
      <c r="H6" s="16">
        <f t="shared" si="1"/>
        <v>0</v>
      </c>
      <c r="I6" s="20">
        <f t="shared" si="2"/>
        <v>130</v>
      </c>
    </row>
    <row r="7" spans="1:12" ht="21.95" customHeight="1">
      <c r="A7" s="34">
        <f t="shared" si="0"/>
        <v>5</v>
      </c>
      <c r="B7" s="24" t="s">
        <v>69</v>
      </c>
      <c r="C7" s="13" t="s">
        <v>10</v>
      </c>
      <c r="D7" s="14">
        <f>'Event 1 Results'!H22</f>
        <v>90</v>
      </c>
      <c r="E7" s="14"/>
      <c r="F7" s="14"/>
      <c r="G7" s="14"/>
      <c r="H7" s="14">
        <f t="shared" si="1"/>
        <v>0</v>
      </c>
      <c r="I7" s="19">
        <f t="shared" si="2"/>
        <v>90</v>
      </c>
    </row>
    <row r="8" spans="1:12" ht="21.95" customHeight="1">
      <c r="A8" s="28">
        <f t="shared" si="0"/>
        <v>5</v>
      </c>
      <c r="B8" s="25" t="s">
        <v>61</v>
      </c>
      <c r="C8" s="15" t="s">
        <v>58</v>
      </c>
      <c r="D8" s="16">
        <f>'Event 1 Results'!H23</f>
        <v>90</v>
      </c>
      <c r="E8" s="16"/>
      <c r="F8" s="16"/>
      <c r="G8" s="16"/>
      <c r="H8" s="16">
        <f t="shared" si="1"/>
        <v>0</v>
      </c>
      <c r="I8" s="20">
        <f t="shared" si="2"/>
        <v>90</v>
      </c>
    </row>
    <row r="9" spans="1:12" ht="21.95" customHeight="1">
      <c r="A9" s="34">
        <f t="shared" si="0"/>
        <v>7</v>
      </c>
      <c r="B9" s="24" t="s">
        <v>57</v>
      </c>
      <c r="C9" s="13" t="s">
        <v>58</v>
      </c>
      <c r="D9" s="14">
        <f>'Event 1 Results'!H24</f>
        <v>75</v>
      </c>
      <c r="E9" s="14"/>
      <c r="F9" s="14"/>
      <c r="G9" s="14"/>
      <c r="H9" s="14">
        <f t="shared" si="1"/>
        <v>0</v>
      </c>
      <c r="I9" s="19">
        <f t="shared" si="2"/>
        <v>75</v>
      </c>
    </row>
    <row r="10" spans="1:12" ht="21.95" customHeight="1">
      <c r="A10" s="28">
        <f t="shared" si="0"/>
        <v>8</v>
      </c>
      <c r="B10" s="25" t="s">
        <v>70</v>
      </c>
      <c r="C10" s="15" t="s">
        <v>17</v>
      </c>
      <c r="D10" s="16">
        <f>'Event 1 Results'!H25</f>
        <v>70</v>
      </c>
      <c r="E10" s="16"/>
      <c r="F10" s="16"/>
      <c r="G10" s="16"/>
      <c r="H10" s="16">
        <f t="shared" si="1"/>
        <v>0</v>
      </c>
      <c r="I10" s="20">
        <f t="shared" si="2"/>
        <v>70</v>
      </c>
    </row>
    <row r="11" spans="1:12" ht="21.95" customHeight="1">
      <c r="A11" s="34">
        <f t="shared" si="0"/>
        <v>9</v>
      </c>
      <c r="B11" s="24" t="s">
        <v>71</v>
      </c>
      <c r="C11" s="13" t="s">
        <v>10</v>
      </c>
      <c r="D11" s="14">
        <f>'Event 1 Results'!H26</f>
        <v>65</v>
      </c>
      <c r="E11" s="14"/>
      <c r="F11" s="14"/>
      <c r="G11" s="14"/>
      <c r="H11" s="14">
        <f t="shared" si="1"/>
        <v>0</v>
      </c>
      <c r="I11" s="19">
        <f t="shared" si="2"/>
        <v>65</v>
      </c>
    </row>
    <row r="12" spans="1:12" ht="21.95" customHeight="1" thickBot="1">
      <c r="A12" s="35">
        <f t="shared" si="0"/>
        <v>9</v>
      </c>
      <c r="B12" s="36" t="s">
        <v>60</v>
      </c>
      <c r="C12" s="37" t="s">
        <v>58</v>
      </c>
      <c r="D12" s="38">
        <f>'Event 1 Results'!H27</f>
        <v>65</v>
      </c>
      <c r="E12" s="38"/>
      <c r="F12" s="38"/>
      <c r="G12" s="38"/>
      <c r="H12" s="38">
        <f t="shared" si="1"/>
        <v>0</v>
      </c>
      <c r="I12" s="39">
        <f t="shared" si="2"/>
        <v>65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"/>
  <sheetViews>
    <sheetView showGridLines="0" workbookViewId="0">
      <pane ySplit="2" topLeftCell="A3" activePane="bottomLeft" state="frozen"/>
      <selection pane="bottomLeft" activeCell="C13" sqref="C13"/>
    </sheetView>
  </sheetViews>
  <sheetFormatPr defaultRowHeight="14.25"/>
  <cols>
    <col min="1" max="1" width="8" customWidth="1"/>
    <col min="2" max="2" width="30" customWidth="1"/>
    <col min="3" max="3" width="25" customWidth="1"/>
    <col min="4" max="7" width="14" customWidth="1"/>
    <col min="8" max="8" width="12" customWidth="1"/>
    <col min="9" max="9" width="17" customWidth="1"/>
    <col min="11" max="12" width="17" customWidth="1"/>
  </cols>
  <sheetData>
    <row r="1" spans="1:12" ht="30" customHeight="1">
      <c r="A1" s="65" t="s">
        <v>72</v>
      </c>
      <c r="B1" s="66"/>
      <c r="C1" s="66"/>
      <c r="D1" s="66"/>
      <c r="E1" s="66"/>
      <c r="F1" s="66"/>
      <c r="G1" s="66"/>
      <c r="H1" s="66"/>
      <c r="I1" s="67"/>
    </row>
    <row r="2" spans="1:12" ht="32.1" customHeight="1" thickBot="1">
      <c r="A2" s="17" t="s">
        <v>39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18" t="s">
        <v>47</v>
      </c>
    </row>
    <row r="3" spans="1:12" ht="21.95" customHeight="1">
      <c r="A3" s="27">
        <f>COUNTIFS($I$3:$I$6,"&gt;"&amp;I3)+1</f>
        <v>1</v>
      </c>
      <c r="B3" s="24" t="s">
        <v>73</v>
      </c>
      <c r="C3" s="13" t="s">
        <v>9</v>
      </c>
      <c r="D3" s="14">
        <f>'Event 1 Results'!H28</f>
        <v>200</v>
      </c>
      <c r="E3" s="14"/>
      <c r="F3" s="14"/>
      <c r="G3" s="14"/>
      <c r="H3" s="14">
        <f>IF(COUNT(D3:G3)=4,MIN(D3:G3),0)</f>
        <v>0</v>
      </c>
      <c r="I3" s="19">
        <f>SUM(D3:G3)-H3</f>
        <v>200</v>
      </c>
      <c r="L3" s="12"/>
    </row>
    <row r="4" spans="1:12" ht="21.95" customHeight="1">
      <c r="A4" s="28">
        <f>COUNTIFS($I$3:$I$6,"&gt;"&amp;I4)+1</f>
        <v>2</v>
      </c>
      <c r="B4" s="25" t="s">
        <v>74</v>
      </c>
      <c r="C4" s="15" t="s">
        <v>10</v>
      </c>
      <c r="D4" s="16">
        <f>'Event 1 Results'!H29</f>
        <v>160</v>
      </c>
      <c r="E4" s="16"/>
      <c r="F4" s="16"/>
      <c r="G4" s="16"/>
      <c r="H4" s="16">
        <f>IF(COUNT(D4:G4)=4,MIN(D4:G4),0)</f>
        <v>0</v>
      </c>
      <c r="I4" s="20">
        <f>SUM(D4:G4)-H4</f>
        <v>160</v>
      </c>
    </row>
    <row r="5" spans="1:12" ht="21.95" customHeight="1">
      <c r="A5" s="34">
        <f>COUNTIFS($I$3:$I$6,"&gt;"&amp;I5)+1</f>
        <v>3</v>
      </c>
      <c r="B5" s="24" t="s">
        <v>64</v>
      </c>
      <c r="C5" s="13" t="s">
        <v>10</v>
      </c>
      <c r="D5" s="14">
        <f>'Event 1 Results'!H30</f>
        <v>130</v>
      </c>
      <c r="E5" s="14"/>
      <c r="F5" s="14"/>
      <c r="G5" s="14"/>
      <c r="H5" s="14">
        <f>IF(COUNT(D5:G5)=4,MIN(D5:G5),0)</f>
        <v>0</v>
      </c>
      <c r="I5" s="19">
        <f>SUM(D5:G5)-H5</f>
        <v>130</v>
      </c>
    </row>
    <row r="6" spans="1:12" ht="21.95" customHeight="1" thickBot="1">
      <c r="A6" s="35">
        <f>COUNTIFS($I$3:$I$6,"&gt;"&amp;I6)+1</f>
        <v>4</v>
      </c>
      <c r="B6" s="36" t="s">
        <v>75</v>
      </c>
      <c r="C6" s="37" t="s">
        <v>9</v>
      </c>
      <c r="D6" s="38">
        <f>'Event 1 Results'!H31</f>
        <v>110</v>
      </c>
      <c r="E6" s="38"/>
      <c r="F6" s="38"/>
      <c r="G6" s="38"/>
      <c r="H6" s="38">
        <f>IF(COUNT(D6:G6)=4,MIN(D6:G6),0)</f>
        <v>0</v>
      </c>
      <c r="I6" s="39">
        <f>SUM(D6:G6)-H6</f>
        <v>110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0"/>
  <sheetViews>
    <sheetView showGridLines="0" workbookViewId="0">
      <pane ySplit="2" topLeftCell="A3" activePane="bottomLeft" state="frozen"/>
      <selection pane="bottomLeft" activeCell="C9" sqref="C9"/>
    </sheetView>
  </sheetViews>
  <sheetFormatPr defaultRowHeight="14.25"/>
  <cols>
    <col min="1" max="1" width="8" customWidth="1"/>
    <col min="2" max="2" width="30" customWidth="1"/>
    <col min="3" max="3" width="25" customWidth="1"/>
    <col min="4" max="7" width="14" customWidth="1"/>
    <col min="8" max="8" width="12" customWidth="1"/>
    <col min="9" max="9" width="17" customWidth="1"/>
    <col min="11" max="11" width="17.375" customWidth="1"/>
    <col min="12" max="12" width="17" customWidth="1"/>
  </cols>
  <sheetData>
    <row r="1" spans="1:12" ht="30" customHeight="1">
      <c r="A1" s="65" t="s">
        <v>76</v>
      </c>
      <c r="B1" s="66"/>
      <c r="C1" s="66"/>
      <c r="D1" s="66"/>
      <c r="E1" s="66"/>
      <c r="F1" s="66"/>
      <c r="G1" s="66"/>
      <c r="H1" s="66"/>
      <c r="I1" s="67"/>
    </row>
    <row r="2" spans="1:12" ht="32.1" customHeight="1" thickBot="1">
      <c r="A2" s="17" t="s">
        <v>39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18" t="s">
        <v>47</v>
      </c>
    </row>
    <row r="3" spans="1:12" ht="21.95" customHeight="1">
      <c r="A3" s="27">
        <f t="shared" ref="A3:A10" si="0">COUNTIFS($I$3:$I$10,"&gt;"&amp;I3)+1</f>
        <v>1</v>
      </c>
      <c r="B3" s="24" t="s">
        <v>77</v>
      </c>
      <c r="C3" s="13" t="s">
        <v>21</v>
      </c>
      <c r="D3" s="14">
        <f>'Event 1 Results'!H32</f>
        <v>200</v>
      </c>
      <c r="E3" s="14"/>
      <c r="F3" s="14"/>
      <c r="G3" s="14"/>
      <c r="H3" s="14">
        <f t="shared" ref="H3:H10" si="1">IF(COUNT(D3:G3)=4,MIN(D3:G3),0)</f>
        <v>0</v>
      </c>
      <c r="I3" s="19">
        <f t="shared" ref="I3:I10" si="2">SUM(D3:G3)-H3</f>
        <v>200</v>
      </c>
      <c r="L3" s="12"/>
    </row>
    <row r="4" spans="1:12" ht="21.95" customHeight="1">
      <c r="A4" s="28">
        <f t="shared" si="0"/>
        <v>2</v>
      </c>
      <c r="B4" s="25" t="s">
        <v>78</v>
      </c>
      <c r="C4" s="15" t="s">
        <v>9</v>
      </c>
      <c r="D4" s="16">
        <f>'Event 1 Results'!H33</f>
        <v>160</v>
      </c>
      <c r="E4" s="16"/>
      <c r="F4" s="16"/>
      <c r="G4" s="16"/>
      <c r="H4" s="16">
        <f t="shared" si="1"/>
        <v>0</v>
      </c>
      <c r="I4" s="20">
        <f t="shared" si="2"/>
        <v>160</v>
      </c>
    </row>
    <row r="5" spans="1:12" ht="21.95" customHeight="1">
      <c r="A5" s="34">
        <f t="shared" si="0"/>
        <v>3</v>
      </c>
      <c r="B5" s="24" t="s">
        <v>79</v>
      </c>
      <c r="C5" s="13" t="s">
        <v>10</v>
      </c>
      <c r="D5" s="14">
        <f>'Event 1 Results'!H34</f>
        <v>130</v>
      </c>
      <c r="E5" s="14"/>
      <c r="F5" s="14"/>
      <c r="G5" s="14"/>
      <c r="H5" s="14">
        <f t="shared" si="1"/>
        <v>0</v>
      </c>
      <c r="I5" s="19">
        <f t="shared" si="2"/>
        <v>130</v>
      </c>
    </row>
    <row r="6" spans="1:12" ht="21.95" customHeight="1">
      <c r="A6" s="28">
        <f t="shared" si="0"/>
        <v>3</v>
      </c>
      <c r="B6" s="25" t="s">
        <v>80</v>
      </c>
      <c r="C6" s="15" t="s">
        <v>10</v>
      </c>
      <c r="D6" s="16">
        <f>'Event 1 Results'!H35</f>
        <v>130</v>
      </c>
      <c r="E6" s="16"/>
      <c r="F6" s="16"/>
      <c r="G6" s="16"/>
      <c r="H6" s="16">
        <f t="shared" si="1"/>
        <v>0</v>
      </c>
      <c r="I6" s="20">
        <f t="shared" si="2"/>
        <v>130</v>
      </c>
    </row>
    <row r="7" spans="1:12" ht="21.95" customHeight="1">
      <c r="A7" s="34">
        <f t="shared" si="0"/>
        <v>5</v>
      </c>
      <c r="B7" s="24" t="s">
        <v>81</v>
      </c>
      <c r="C7" s="13" t="s">
        <v>10</v>
      </c>
      <c r="D7" s="14">
        <f>'Event 1 Results'!H36</f>
        <v>90</v>
      </c>
      <c r="E7" s="14"/>
      <c r="F7" s="14"/>
      <c r="G7" s="14"/>
      <c r="H7" s="14">
        <f t="shared" si="1"/>
        <v>0</v>
      </c>
      <c r="I7" s="19">
        <f t="shared" si="2"/>
        <v>90</v>
      </c>
    </row>
    <row r="8" spans="1:12" ht="21.95" customHeight="1">
      <c r="A8" s="28">
        <f t="shared" si="0"/>
        <v>5</v>
      </c>
      <c r="B8" s="25" t="s">
        <v>68</v>
      </c>
      <c r="C8" s="15" t="s">
        <v>10</v>
      </c>
      <c r="D8" s="16">
        <f>'Event 1 Results'!H37</f>
        <v>90</v>
      </c>
      <c r="E8" s="16"/>
      <c r="F8" s="16"/>
      <c r="G8" s="16"/>
      <c r="H8" s="16">
        <f t="shared" si="1"/>
        <v>0</v>
      </c>
      <c r="I8" s="20">
        <f t="shared" si="2"/>
        <v>90</v>
      </c>
    </row>
    <row r="9" spans="1:12" ht="21.95" customHeight="1">
      <c r="A9" s="34">
        <f t="shared" si="0"/>
        <v>7</v>
      </c>
      <c r="B9" s="24" t="s">
        <v>82</v>
      </c>
      <c r="C9" s="13" t="s">
        <v>21</v>
      </c>
      <c r="D9" s="14">
        <f>'Event 1 Results'!H38</f>
        <v>75</v>
      </c>
      <c r="E9" s="14"/>
      <c r="F9" s="14"/>
      <c r="G9" s="14"/>
      <c r="H9" s="14">
        <f t="shared" si="1"/>
        <v>0</v>
      </c>
      <c r="I9" s="19">
        <f t="shared" si="2"/>
        <v>75</v>
      </c>
    </row>
    <row r="10" spans="1:12" ht="21.95" customHeight="1" thickBot="1">
      <c r="A10" s="35">
        <f t="shared" si="0"/>
        <v>8</v>
      </c>
      <c r="B10" s="36" t="s">
        <v>83</v>
      </c>
      <c r="C10" s="37" t="s">
        <v>10</v>
      </c>
      <c r="D10" s="38">
        <f>'Event 1 Results'!H39</f>
        <v>70</v>
      </c>
      <c r="E10" s="38"/>
      <c r="F10" s="38"/>
      <c r="G10" s="38"/>
      <c r="H10" s="38">
        <f t="shared" si="1"/>
        <v>0</v>
      </c>
      <c r="I10" s="39">
        <f t="shared" si="2"/>
        <v>70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6"/>
  <sheetViews>
    <sheetView showGridLines="0" workbookViewId="0">
      <pane ySplit="2" topLeftCell="A3" activePane="bottomLeft" state="frozen"/>
      <selection pane="bottomLeft" activeCell="D12" sqref="D12"/>
    </sheetView>
  </sheetViews>
  <sheetFormatPr defaultRowHeight="14.25"/>
  <cols>
    <col min="1" max="1" width="8" customWidth="1"/>
    <col min="2" max="2" width="30" customWidth="1"/>
    <col min="3" max="3" width="25" customWidth="1"/>
    <col min="4" max="7" width="14" customWidth="1"/>
    <col min="8" max="8" width="12" customWidth="1"/>
    <col min="9" max="9" width="17" customWidth="1"/>
    <col min="11" max="12" width="17" customWidth="1"/>
  </cols>
  <sheetData>
    <row r="1" spans="1:12" ht="30" customHeight="1" thickBot="1">
      <c r="A1" s="61" t="s">
        <v>84</v>
      </c>
      <c r="B1" s="62"/>
      <c r="C1" s="62"/>
      <c r="D1" s="62"/>
      <c r="E1" s="62"/>
      <c r="F1" s="62"/>
      <c r="G1" s="62"/>
      <c r="H1" s="62"/>
      <c r="I1" s="63"/>
    </row>
    <row r="2" spans="1:12" ht="32.1" customHeight="1" thickBot="1">
      <c r="A2" s="17" t="s">
        <v>39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18" t="s">
        <v>47</v>
      </c>
    </row>
    <row r="3" spans="1:12" ht="21.95" customHeight="1">
      <c r="A3" s="27">
        <f>COUNTIFS($I$3:$I$6,"&gt;"&amp;I3)+1</f>
        <v>1</v>
      </c>
      <c r="B3" s="24" t="s">
        <v>85</v>
      </c>
      <c r="C3" s="13" t="s">
        <v>10</v>
      </c>
      <c r="D3" s="14">
        <f>'Event 1 Results'!H40</f>
        <v>200</v>
      </c>
      <c r="E3" s="14"/>
      <c r="F3" s="14"/>
      <c r="G3" s="14"/>
      <c r="H3" s="14">
        <f>IF(COUNT(D3:G3)=4,MIN(D3:G3),0)</f>
        <v>0</v>
      </c>
      <c r="I3" s="19">
        <f>SUM(D3:G3)-H3</f>
        <v>200</v>
      </c>
      <c r="L3" s="12"/>
    </row>
    <row r="4" spans="1:12" ht="21.95" customHeight="1">
      <c r="A4" s="28">
        <f>COUNTIFS($I$3:$I$6,"&gt;"&amp;I4)+1</f>
        <v>2</v>
      </c>
      <c r="B4" s="25" t="s">
        <v>74</v>
      </c>
      <c r="C4" s="15" t="s">
        <v>10</v>
      </c>
      <c r="D4" s="16">
        <f>'Event 1 Results'!H41</f>
        <v>160</v>
      </c>
      <c r="E4" s="16"/>
      <c r="F4" s="16"/>
      <c r="G4" s="16"/>
      <c r="H4" s="16">
        <f>IF(COUNT(D4:G4)=4,MIN(D4:G4),0)</f>
        <v>0</v>
      </c>
      <c r="I4" s="20">
        <f>SUM(D4:G4)-H4</f>
        <v>160</v>
      </c>
    </row>
    <row r="5" spans="1:12" ht="21.95" customHeight="1">
      <c r="A5" s="34">
        <f>COUNTIFS($I$3:$I$6,"&gt;"&amp;I5)+1</f>
        <v>3</v>
      </c>
      <c r="B5" s="24" t="s">
        <v>73</v>
      </c>
      <c r="C5" s="13" t="s">
        <v>9</v>
      </c>
      <c r="D5" s="14">
        <f>'Event 1 Results'!H42</f>
        <v>130</v>
      </c>
      <c r="E5" s="14"/>
      <c r="F5" s="14"/>
      <c r="G5" s="14"/>
      <c r="H5" s="14">
        <f>IF(COUNT(D5:G5)=4,MIN(D5:G5),0)</f>
        <v>0</v>
      </c>
      <c r="I5" s="19">
        <f>SUM(D5:G5)-H5</f>
        <v>130</v>
      </c>
    </row>
    <row r="6" spans="1:12" ht="21.95" customHeight="1" thickBot="1">
      <c r="A6" s="35">
        <f>COUNTIFS($I$3:$I$6,"&gt;"&amp;I6)+1</f>
        <v>4</v>
      </c>
      <c r="B6" s="36" t="s">
        <v>75</v>
      </c>
      <c r="C6" s="37" t="s">
        <v>9</v>
      </c>
      <c r="D6" s="38">
        <f>'Event 1 Results'!H43</f>
        <v>110</v>
      </c>
      <c r="E6" s="38"/>
      <c r="F6" s="38"/>
      <c r="G6" s="38"/>
      <c r="H6" s="38">
        <f>IF(COUNT(D6:G6)=4,MIN(D6:G6),0)</f>
        <v>0</v>
      </c>
      <c r="I6" s="39">
        <f>SUM(D6:G6)-H6</f>
        <v>110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8"/>
  <sheetViews>
    <sheetView showGridLines="0" workbookViewId="0">
      <pane ySplit="2" topLeftCell="A3" activePane="bottomLeft" state="frozen"/>
      <selection pane="bottomLeft" activeCell="E15" sqref="E15"/>
    </sheetView>
  </sheetViews>
  <sheetFormatPr defaultRowHeight="14.25"/>
  <cols>
    <col min="1" max="1" width="8" customWidth="1"/>
    <col min="2" max="2" width="30" customWidth="1"/>
    <col min="3" max="3" width="25" customWidth="1"/>
    <col min="4" max="7" width="14" customWidth="1"/>
    <col min="8" max="8" width="12" customWidth="1"/>
    <col min="9" max="9" width="17" customWidth="1"/>
    <col min="11" max="12" width="17" customWidth="1"/>
  </cols>
  <sheetData>
    <row r="1" spans="1:12" ht="30" customHeight="1" thickBot="1">
      <c r="A1" s="61" t="s">
        <v>86</v>
      </c>
      <c r="B1" s="62"/>
      <c r="C1" s="62"/>
      <c r="D1" s="62"/>
      <c r="E1" s="62"/>
      <c r="F1" s="62"/>
      <c r="G1" s="62"/>
      <c r="H1" s="62"/>
      <c r="I1" s="63"/>
    </row>
    <row r="2" spans="1:12" ht="32.1" customHeight="1" thickBot="1">
      <c r="A2" s="17" t="s">
        <v>39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18" t="s">
        <v>47</v>
      </c>
    </row>
    <row r="3" spans="1:12" ht="21.95" customHeight="1">
      <c r="A3" s="27">
        <f t="shared" ref="A3:A8" si="0">COUNTIFS($I$3:$I$8,"&gt;"&amp;I3)+1</f>
        <v>1</v>
      </c>
      <c r="B3" s="24" t="s">
        <v>78</v>
      </c>
      <c r="C3" s="13" t="s">
        <v>9</v>
      </c>
      <c r="D3" s="14">
        <f>'Event 1 Results'!H44</f>
        <v>200</v>
      </c>
      <c r="E3" s="14"/>
      <c r="F3" s="14"/>
      <c r="G3" s="14"/>
      <c r="H3" s="14">
        <f t="shared" ref="H3:H8" si="1">IF(COUNT(D3:G3)=4,MIN(D3:G3),0)</f>
        <v>0</v>
      </c>
      <c r="I3" s="19">
        <f t="shared" ref="I3:I8" si="2">SUM(D3:G3)-H3</f>
        <v>200</v>
      </c>
      <c r="L3" s="12"/>
    </row>
    <row r="4" spans="1:12" ht="21.95" customHeight="1">
      <c r="A4" s="28">
        <f t="shared" si="0"/>
        <v>2</v>
      </c>
      <c r="B4" s="25" t="s">
        <v>87</v>
      </c>
      <c r="C4" s="15" t="s">
        <v>24</v>
      </c>
      <c r="D4" s="16">
        <f>'Event 1 Results'!H45</f>
        <v>160</v>
      </c>
      <c r="E4" s="16"/>
      <c r="F4" s="16"/>
      <c r="G4" s="16"/>
      <c r="H4" s="16">
        <f t="shared" si="1"/>
        <v>0</v>
      </c>
      <c r="I4" s="20">
        <f t="shared" si="2"/>
        <v>160</v>
      </c>
    </row>
    <row r="5" spans="1:12" ht="21.95" customHeight="1">
      <c r="A5" s="34">
        <f t="shared" si="0"/>
        <v>3</v>
      </c>
      <c r="B5" s="24" t="s">
        <v>88</v>
      </c>
      <c r="C5" s="13" t="s">
        <v>9</v>
      </c>
      <c r="D5" s="14">
        <f>'Event 1 Results'!H46</f>
        <v>130</v>
      </c>
      <c r="E5" s="14"/>
      <c r="F5" s="14"/>
      <c r="G5" s="14"/>
      <c r="H5" s="14">
        <f t="shared" si="1"/>
        <v>0</v>
      </c>
      <c r="I5" s="19">
        <f t="shared" si="2"/>
        <v>130</v>
      </c>
    </row>
    <row r="6" spans="1:12" ht="21.95" customHeight="1">
      <c r="A6" s="28">
        <f t="shared" si="0"/>
        <v>3</v>
      </c>
      <c r="B6" s="25" t="s">
        <v>89</v>
      </c>
      <c r="C6" s="15" t="s">
        <v>9</v>
      </c>
      <c r="D6" s="16">
        <f>'Event 1 Results'!H47</f>
        <v>130</v>
      </c>
      <c r="E6" s="16"/>
      <c r="F6" s="16"/>
      <c r="G6" s="16"/>
      <c r="H6" s="16">
        <f t="shared" si="1"/>
        <v>0</v>
      </c>
      <c r="I6" s="20">
        <f t="shared" si="2"/>
        <v>130</v>
      </c>
    </row>
    <row r="7" spans="1:12" ht="21.95" customHeight="1">
      <c r="A7" s="34">
        <f t="shared" si="0"/>
        <v>5</v>
      </c>
      <c r="B7" s="24" t="s">
        <v>90</v>
      </c>
      <c r="C7" s="13" t="s">
        <v>9</v>
      </c>
      <c r="D7" s="14">
        <f>'Event 1 Results'!H48</f>
        <v>90</v>
      </c>
      <c r="E7" s="14"/>
      <c r="F7" s="14"/>
      <c r="G7" s="14"/>
      <c r="H7" s="14">
        <f t="shared" si="1"/>
        <v>0</v>
      </c>
      <c r="I7" s="19">
        <f t="shared" si="2"/>
        <v>90</v>
      </c>
    </row>
    <row r="8" spans="1:12" ht="21.95" customHeight="1" thickBot="1">
      <c r="A8" s="35">
        <f t="shared" si="0"/>
        <v>6</v>
      </c>
      <c r="B8" s="36" t="s">
        <v>91</v>
      </c>
      <c r="C8" s="37" t="s">
        <v>9</v>
      </c>
      <c r="D8" s="38">
        <f>'Event 1 Results'!H49</f>
        <v>80</v>
      </c>
      <c r="E8" s="38"/>
      <c r="F8" s="38"/>
      <c r="G8" s="38"/>
      <c r="H8" s="38">
        <f t="shared" si="1"/>
        <v>0</v>
      </c>
      <c r="I8" s="39">
        <f t="shared" si="2"/>
        <v>80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0"/>
  <sheetViews>
    <sheetView showGridLines="0" workbookViewId="0">
      <pane ySplit="2" topLeftCell="A3" activePane="bottomLeft" state="frozen"/>
      <selection pane="bottomLeft" activeCell="C10" sqref="C10"/>
    </sheetView>
  </sheetViews>
  <sheetFormatPr defaultRowHeight="14.25"/>
  <cols>
    <col min="1" max="1" width="8" customWidth="1"/>
    <col min="2" max="2" width="30" customWidth="1"/>
    <col min="3" max="3" width="25" customWidth="1"/>
    <col min="4" max="7" width="14" customWidth="1"/>
    <col min="8" max="8" width="12" customWidth="1"/>
    <col min="9" max="9" width="17" customWidth="1"/>
    <col min="11" max="12" width="17" customWidth="1"/>
  </cols>
  <sheetData>
    <row r="1" spans="1:12" ht="30" customHeight="1">
      <c r="A1" s="65" t="s">
        <v>92</v>
      </c>
      <c r="B1" s="66"/>
      <c r="C1" s="66"/>
      <c r="D1" s="66"/>
      <c r="E1" s="66"/>
      <c r="F1" s="66"/>
      <c r="G1" s="66"/>
      <c r="H1" s="66"/>
      <c r="I1" s="67"/>
    </row>
    <row r="2" spans="1:12" ht="32.1" customHeight="1" thickBot="1">
      <c r="A2" s="17" t="s">
        <v>39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18" t="s">
        <v>47</v>
      </c>
    </row>
    <row r="3" spans="1:12" ht="21.95" customHeight="1">
      <c r="A3" s="27">
        <f t="shared" ref="A3:A10" si="0">COUNTIFS($I$3:$I$10,"&gt;"&amp;I3)+1</f>
        <v>1</v>
      </c>
      <c r="B3" s="24" t="s">
        <v>93</v>
      </c>
      <c r="C3" s="13" t="s">
        <v>17</v>
      </c>
      <c r="D3" s="14">
        <f>'Event 1 Results'!H50</f>
        <v>200</v>
      </c>
      <c r="E3" s="14"/>
      <c r="F3" s="14"/>
      <c r="G3" s="14"/>
      <c r="H3" s="14">
        <f t="shared" ref="H3:H10" si="1">IF(COUNT(D3:G3)=4,MIN(D3:G3),0)</f>
        <v>0</v>
      </c>
      <c r="I3" s="19">
        <f t="shared" ref="I3:I10" si="2">SUM(D3:G3)-H3</f>
        <v>200</v>
      </c>
      <c r="L3" s="12"/>
    </row>
    <row r="4" spans="1:12" ht="21.95" customHeight="1">
      <c r="A4" s="28">
        <f t="shared" si="0"/>
        <v>2</v>
      </c>
      <c r="B4" s="25" t="s">
        <v>94</v>
      </c>
      <c r="C4" s="15" t="s">
        <v>9</v>
      </c>
      <c r="D4" s="16">
        <f>'Event 1 Results'!H51</f>
        <v>160</v>
      </c>
      <c r="E4" s="16"/>
      <c r="F4" s="16"/>
      <c r="G4" s="16"/>
      <c r="H4" s="16">
        <f t="shared" si="1"/>
        <v>0</v>
      </c>
      <c r="I4" s="20">
        <f t="shared" si="2"/>
        <v>160</v>
      </c>
    </row>
    <row r="5" spans="1:12" ht="21.95" customHeight="1">
      <c r="A5" s="34">
        <f t="shared" si="0"/>
        <v>3</v>
      </c>
      <c r="B5" s="24" t="s">
        <v>95</v>
      </c>
      <c r="C5" s="13" t="s">
        <v>10</v>
      </c>
      <c r="D5" s="14">
        <f>'Event 1 Results'!H52</f>
        <v>130</v>
      </c>
      <c r="E5" s="14"/>
      <c r="F5" s="14"/>
      <c r="G5" s="14"/>
      <c r="H5" s="14">
        <f t="shared" si="1"/>
        <v>0</v>
      </c>
      <c r="I5" s="19">
        <f t="shared" si="2"/>
        <v>130</v>
      </c>
    </row>
    <row r="6" spans="1:12" ht="21.95" customHeight="1">
      <c r="A6" s="28">
        <f t="shared" si="0"/>
        <v>3</v>
      </c>
      <c r="B6" s="25" t="s">
        <v>96</v>
      </c>
      <c r="C6" s="15" t="s">
        <v>17</v>
      </c>
      <c r="D6" s="16">
        <f>'Event 1 Results'!H53</f>
        <v>130</v>
      </c>
      <c r="E6" s="16"/>
      <c r="F6" s="16"/>
      <c r="G6" s="16"/>
      <c r="H6" s="16">
        <f t="shared" si="1"/>
        <v>0</v>
      </c>
      <c r="I6" s="20">
        <f t="shared" si="2"/>
        <v>130</v>
      </c>
    </row>
    <row r="7" spans="1:12" ht="21.95" customHeight="1">
      <c r="A7" s="34">
        <f t="shared" si="0"/>
        <v>5</v>
      </c>
      <c r="B7" s="24" t="s">
        <v>97</v>
      </c>
      <c r="C7" s="45" t="s">
        <v>21</v>
      </c>
      <c r="D7" s="14">
        <f>'Event 1 Results'!H54</f>
        <v>90</v>
      </c>
      <c r="E7" s="14"/>
      <c r="F7" s="14"/>
      <c r="G7" s="14"/>
      <c r="H7" s="14">
        <f t="shared" si="1"/>
        <v>0</v>
      </c>
      <c r="I7" s="19">
        <f t="shared" si="2"/>
        <v>90</v>
      </c>
    </row>
    <row r="8" spans="1:12" ht="21.95" customHeight="1">
      <c r="A8" s="28">
        <f t="shared" si="0"/>
        <v>6</v>
      </c>
      <c r="B8" s="25" t="s">
        <v>98</v>
      </c>
      <c r="C8" s="15"/>
      <c r="D8" s="16">
        <f>'Event 1 Results'!H55</f>
        <v>80</v>
      </c>
      <c r="E8" s="16"/>
      <c r="F8" s="16"/>
      <c r="G8" s="16"/>
      <c r="H8" s="16">
        <f t="shared" si="1"/>
        <v>0</v>
      </c>
      <c r="I8" s="20">
        <f t="shared" si="2"/>
        <v>80</v>
      </c>
    </row>
    <row r="9" spans="1:12" ht="21.95" customHeight="1">
      <c r="A9" s="34">
        <f t="shared" si="0"/>
        <v>7</v>
      </c>
      <c r="B9" s="24" t="s">
        <v>99</v>
      </c>
      <c r="C9" s="45" t="s">
        <v>143</v>
      </c>
      <c r="D9" s="14">
        <f>'Event 1 Results'!H56</f>
        <v>75</v>
      </c>
      <c r="E9" s="14"/>
      <c r="F9" s="14"/>
      <c r="G9" s="14"/>
      <c r="H9" s="14">
        <f t="shared" si="1"/>
        <v>0</v>
      </c>
      <c r="I9" s="19">
        <f t="shared" si="2"/>
        <v>75</v>
      </c>
    </row>
    <row r="10" spans="1:12" ht="21.95" customHeight="1" thickBot="1">
      <c r="A10" s="35">
        <f t="shared" si="0"/>
        <v>7</v>
      </c>
      <c r="B10" s="44" t="s">
        <v>116</v>
      </c>
      <c r="C10" s="37" t="s">
        <v>10</v>
      </c>
      <c r="D10" s="38">
        <f>'Event 1 Results'!H57</f>
        <v>75</v>
      </c>
      <c r="E10" s="38"/>
      <c r="F10" s="38"/>
      <c r="G10" s="38"/>
      <c r="H10" s="38">
        <f t="shared" si="1"/>
        <v>0</v>
      </c>
      <c r="I10" s="39">
        <f t="shared" si="2"/>
        <v>75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0"/>
  <sheetViews>
    <sheetView showGridLines="0" workbookViewId="0">
      <pane ySplit="2" topLeftCell="A3" activePane="bottomLeft" state="frozen"/>
      <selection pane="bottomLeft" activeCell="E20" sqref="E20"/>
    </sheetView>
  </sheetViews>
  <sheetFormatPr defaultRowHeight="14.25"/>
  <cols>
    <col min="1" max="1" width="8" customWidth="1"/>
    <col min="2" max="2" width="30" customWidth="1"/>
    <col min="3" max="3" width="25" customWidth="1"/>
    <col min="4" max="7" width="14" customWidth="1"/>
    <col min="8" max="8" width="12" customWidth="1"/>
    <col min="9" max="9" width="17" customWidth="1"/>
    <col min="11" max="12" width="17" customWidth="1"/>
  </cols>
  <sheetData>
    <row r="1" spans="1:12" ht="30" customHeight="1">
      <c r="A1" s="65" t="s">
        <v>101</v>
      </c>
      <c r="B1" s="66"/>
      <c r="C1" s="66"/>
      <c r="D1" s="66"/>
      <c r="E1" s="66"/>
      <c r="F1" s="66"/>
      <c r="G1" s="66"/>
      <c r="H1" s="66"/>
      <c r="I1" s="67"/>
    </row>
    <row r="2" spans="1:12" ht="32.1" customHeight="1" thickBot="1">
      <c r="A2" s="17" t="s">
        <v>39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18" t="s">
        <v>47</v>
      </c>
    </row>
    <row r="3" spans="1:12" ht="21.95" customHeight="1">
      <c r="A3" s="27">
        <f t="shared" ref="A3:A10" si="0">COUNTIFS($I$3:$I$10,"&gt;"&amp;I3)+1</f>
        <v>1</v>
      </c>
      <c r="B3" s="24" t="s">
        <v>102</v>
      </c>
      <c r="C3" s="13" t="s">
        <v>21</v>
      </c>
      <c r="D3" s="14">
        <f>'Event 1 Results'!H58</f>
        <v>200</v>
      </c>
      <c r="E3" s="14"/>
      <c r="F3" s="14"/>
      <c r="G3" s="14"/>
      <c r="H3" s="14">
        <f t="shared" ref="H3:H10" si="1">IF(COUNT(D3:G3)=4,MIN(D3:G3),0)</f>
        <v>0</v>
      </c>
      <c r="I3" s="19">
        <f t="shared" ref="I3:I10" si="2">SUM(D3:G3)-H3</f>
        <v>200</v>
      </c>
      <c r="L3" s="12"/>
    </row>
    <row r="4" spans="1:12" ht="21.95" customHeight="1">
      <c r="A4" s="28">
        <f t="shared" si="0"/>
        <v>2</v>
      </c>
      <c r="B4" s="25" t="s">
        <v>103</v>
      </c>
      <c r="C4" s="15" t="s">
        <v>24</v>
      </c>
      <c r="D4" s="16">
        <f>'Event 1 Results'!H59</f>
        <v>160</v>
      </c>
      <c r="E4" s="16"/>
      <c r="F4" s="16"/>
      <c r="G4" s="16"/>
      <c r="H4" s="16">
        <f t="shared" si="1"/>
        <v>0</v>
      </c>
      <c r="I4" s="20">
        <f t="shared" si="2"/>
        <v>160</v>
      </c>
    </row>
    <row r="5" spans="1:12" ht="21.95" customHeight="1">
      <c r="A5" s="34">
        <f t="shared" si="0"/>
        <v>3</v>
      </c>
      <c r="B5" s="24" t="s">
        <v>104</v>
      </c>
      <c r="C5" s="13" t="s">
        <v>9</v>
      </c>
      <c r="D5" s="14">
        <f>'Event 1 Results'!H60</f>
        <v>130</v>
      </c>
      <c r="E5" s="14"/>
      <c r="F5" s="14"/>
      <c r="G5" s="14"/>
      <c r="H5" s="14">
        <f t="shared" si="1"/>
        <v>0</v>
      </c>
      <c r="I5" s="19">
        <f t="shared" si="2"/>
        <v>130</v>
      </c>
    </row>
    <row r="6" spans="1:12" ht="21.95" customHeight="1">
      <c r="A6" s="28">
        <f t="shared" si="0"/>
        <v>3</v>
      </c>
      <c r="B6" s="25" t="s">
        <v>105</v>
      </c>
      <c r="C6" s="15" t="s">
        <v>21</v>
      </c>
      <c r="D6" s="16">
        <f>'Event 1 Results'!H61</f>
        <v>130</v>
      </c>
      <c r="E6" s="16"/>
      <c r="F6" s="16"/>
      <c r="G6" s="16"/>
      <c r="H6" s="16">
        <f t="shared" si="1"/>
        <v>0</v>
      </c>
      <c r="I6" s="20">
        <f t="shared" si="2"/>
        <v>130</v>
      </c>
    </row>
    <row r="7" spans="1:12" ht="21.95" customHeight="1">
      <c r="A7" s="34">
        <f t="shared" si="0"/>
        <v>5</v>
      </c>
      <c r="B7" s="24" t="s">
        <v>106</v>
      </c>
      <c r="C7" s="13" t="s">
        <v>58</v>
      </c>
      <c r="D7" s="14">
        <f>'Event 1 Results'!H62</f>
        <v>90</v>
      </c>
      <c r="E7" s="14"/>
      <c r="F7" s="14"/>
      <c r="G7" s="14"/>
      <c r="H7" s="14">
        <f t="shared" si="1"/>
        <v>0</v>
      </c>
      <c r="I7" s="19">
        <f t="shared" si="2"/>
        <v>90</v>
      </c>
    </row>
    <row r="8" spans="1:12" ht="21.95" customHeight="1">
      <c r="A8" s="28">
        <f t="shared" si="0"/>
        <v>6</v>
      </c>
      <c r="B8" s="25" t="s">
        <v>107</v>
      </c>
      <c r="C8" s="15" t="s">
        <v>9</v>
      </c>
      <c r="D8" s="16">
        <f>'Event 1 Results'!H63</f>
        <v>80</v>
      </c>
      <c r="E8" s="16"/>
      <c r="F8" s="16"/>
      <c r="G8" s="16"/>
      <c r="H8" s="16">
        <f t="shared" si="1"/>
        <v>0</v>
      </c>
      <c r="I8" s="20">
        <f t="shared" si="2"/>
        <v>80</v>
      </c>
    </row>
    <row r="9" spans="1:12" ht="21.95" customHeight="1">
      <c r="A9" s="34">
        <f t="shared" si="0"/>
        <v>7</v>
      </c>
      <c r="B9" s="24" t="s">
        <v>108</v>
      </c>
      <c r="C9" s="13" t="s">
        <v>9</v>
      </c>
      <c r="D9" s="14">
        <f>'Event 1 Results'!H64</f>
        <v>75</v>
      </c>
      <c r="E9" s="14"/>
      <c r="F9" s="14"/>
      <c r="G9" s="14"/>
      <c r="H9" s="14">
        <f t="shared" si="1"/>
        <v>0</v>
      </c>
      <c r="I9" s="19">
        <f t="shared" si="2"/>
        <v>75</v>
      </c>
    </row>
    <row r="10" spans="1:12" ht="21.95" customHeight="1" thickBot="1">
      <c r="A10" s="35">
        <f t="shared" si="0"/>
        <v>7</v>
      </c>
      <c r="B10" s="36" t="s">
        <v>109</v>
      </c>
      <c r="C10" s="37" t="s">
        <v>9</v>
      </c>
      <c r="D10" s="38">
        <f>'Event 1 Results'!H65</f>
        <v>75</v>
      </c>
      <c r="E10" s="38"/>
      <c r="F10" s="38"/>
      <c r="G10" s="38"/>
      <c r="H10" s="38">
        <f t="shared" si="1"/>
        <v>0</v>
      </c>
      <c r="I10" s="39">
        <f t="shared" si="2"/>
        <v>75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28"/>
  <sheetViews>
    <sheetView showGridLines="0" workbookViewId="0">
      <pane ySplit="2" topLeftCell="A3" activePane="bottomLeft" state="frozen"/>
      <selection pane="bottomLeft" activeCell="B24" sqref="B24"/>
    </sheetView>
  </sheetViews>
  <sheetFormatPr defaultRowHeight="14.25"/>
  <cols>
    <col min="1" max="1" width="8" customWidth="1"/>
    <col min="2" max="2" width="30" customWidth="1"/>
    <col min="3" max="3" width="25" customWidth="1"/>
    <col min="4" max="7" width="14" customWidth="1"/>
    <col min="8" max="8" width="12" customWidth="1"/>
    <col min="9" max="9" width="17" customWidth="1"/>
    <col min="11" max="12" width="17" customWidth="1"/>
  </cols>
  <sheetData>
    <row r="1" spans="1:12" ht="30" customHeight="1">
      <c r="A1" s="65" t="s">
        <v>127</v>
      </c>
      <c r="B1" s="66"/>
      <c r="C1" s="66"/>
      <c r="D1" s="66"/>
      <c r="E1" s="66"/>
      <c r="F1" s="66"/>
      <c r="G1" s="66"/>
      <c r="H1" s="66"/>
      <c r="I1" s="67"/>
    </row>
    <row r="2" spans="1:12" ht="32.1" customHeight="1" thickBot="1">
      <c r="A2" s="17" t="s">
        <v>39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18" t="s">
        <v>47</v>
      </c>
    </row>
    <row r="3" spans="1:12" ht="21.95" customHeight="1">
      <c r="A3" s="27">
        <f t="shared" ref="A3:A28" si="0">COUNTIFS($I$3:$I$28,"&gt;"&amp;I3)+1</f>
        <v>1</v>
      </c>
      <c r="B3" s="24" t="s">
        <v>93</v>
      </c>
      <c r="C3" s="13" t="s">
        <v>17</v>
      </c>
      <c r="D3" s="14">
        <f>'Event 1 Results'!H66</f>
        <v>200</v>
      </c>
      <c r="E3" s="14"/>
      <c r="F3" s="14"/>
      <c r="G3" s="14"/>
      <c r="H3" s="14">
        <f t="shared" ref="H3:H28" si="1">IF(COUNT(D3:G3)=4,MIN(D3:G3),0)</f>
        <v>0</v>
      </c>
      <c r="I3" s="19">
        <f t="shared" ref="I3:I28" si="2">SUM(D3:G3)-H3</f>
        <v>200</v>
      </c>
      <c r="L3" s="12"/>
    </row>
    <row r="4" spans="1:12" ht="21.95" customHeight="1">
      <c r="A4" s="28">
        <f t="shared" si="0"/>
        <v>2</v>
      </c>
      <c r="B4" s="41" t="s">
        <v>140</v>
      </c>
      <c r="C4" s="15" t="s">
        <v>10</v>
      </c>
      <c r="D4" s="16">
        <f>'Event 1 Results'!H67</f>
        <v>160</v>
      </c>
      <c r="E4" s="16"/>
      <c r="F4" s="16"/>
      <c r="G4" s="16"/>
      <c r="H4" s="16">
        <f t="shared" si="1"/>
        <v>0</v>
      </c>
      <c r="I4" s="20">
        <f t="shared" si="2"/>
        <v>160</v>
      </c>
    </row>
    <row r="5" spans="1:12" ht="21.95" customHeight="1">
      <c r="A5" s="34">
        <f t="shared" si="0"/>
        <v>3</v>
      </c>
      <c r="B5" s="24" t="s">
        <v>95</v>
      </c>
      <c r="C5" s="13" t="s">
        <v>10</v>
      </c>
      <c r="D5" s="14">
        <f>'Event 1 Results'!H68</f>
        <v>130</v>
      </c>
      <c r="E5" s="14"/>
      <c r="F5" s="14"/>
      <c r="G5" s="14"/>
      <c r="H5" s="14">
        <f t="shared" si="1"/>
        <v>0</v>
      </c>
      <c r="I5" s="19">
        <f t="shared" si="2"/>
        <v>130</v>
      </c>
    </row>
    <row r="6" spans="1:12" ht="21.95" customHeight="1">
      <c r="A6" s="28">
        <f t="shared" si="0"/>
        <v>3</v>
      </c>
      <c r="B6" s="25" t="s">
        <v>78</v>
      </c>
      <c r="C6" s="15" t="s">
        <v>9</v>
      </c>
      <c r="D6" s="16">
        <f>'Event 1 Results'!H69</f>
        <v>130</v>
      </c>
      <c r="E6" s="16"/>
      <c r="F6" s="16"/>
      <c r="G6" s="16"/>
      <c r="H6" s="16">
        <f t="shared" si="1"/>
        <v>0</v>
      </c>
      <c r="I6" s="20">
        <f t="shared" si="2"/>
        <v>130</v>
      </c>
    </row>
    <row r="7" spans="1:12" ht="21.95" customHeight="1">
      <c r="A7" s="34">
        <f t="shared" si="0"/>
        <v>5</v>
      </c>
      <c r="B7" s="24" t="s">
        <v>94</v>
      </c>
      <c r="C7" s="13" t="s">
        <v>9</v>
      </c>
      <c r="D7" s="14">
        <f>'Event 1 Results'!H70</f>
        <v>90</v>
      </c>
      <c r="E7" s="14"/>
      <c r="F7" s="14"/>
      <c r="G7" s="14"/>
      <c r="H7" s="14">
        <f t="shared" si="1"/>
        <v>0</v>
      </c>
      <c r="I7" s="19">
        <f t="shared" si="2"/>
        <v>90</v>
      </c>
    </row>
    <row r="8" spans="1:12" ht="21.95" customHeight="1">
      <c r="A8" s="28">
        <f t="shared" si="0"/>
        <v>5</v>
      </c>
      <c r="B8" s="25" t="s">
        <v>99</v>
      </c>
      <c r="C8" s="46" t="s">
        <v>143</v>
      </c>
      <c r="D8" s="16">
        <f>'Event 1 Results'!H71</f>
        <v>90</v>
      </c>
      <c r="E8" s="16"/>
      <c r="F8" s="16"/>
      <c r="G8" s="16"/>
      <c r="H8" s="16">
        <f t="shared" si="1"/>
        <v>0</v>
      </c>
      <c r="I8" s="20">
        <f t="shared" si="2"/>
        <v>90</v>
      </c>
    </row>
    <row r="9" spans="1:12" ht="21.95" customHeight="1">
      <c r="A9" s="34">
        <f t="shared" si="0"/>
        <v>5</v>
      </c>
      <c r="B9" s="24" t="s">
        <v>139</v>
      </c>
      <c r="C9" s="13" t="s">
        <v>10</v>
      </c>
      <c r="D9" s="14">
        <f>'Event 1 Results'!H72</f>
        <v>90</v>
      </c>
      <c r="E9" s="14"/>
      <c r="F9" s="14"/>
      <c r="G9" s="14"/>
      <c r="H9" s="14">
        <f t="shared" si="1"/>
        <v>0</v>
      </c>
      <c r="I9" s="19">
        <f t="shared" si="2"/>
        <v>90</v>
      </c>
    </row>
    <row r="10" spans="1:12" ht="21.95" customHeight="1">
      <c r="A10" s="28">
        <f t="shared" si="0"/>
        <v>5</v>
      </c>
      <c r="B10" s="41" t="s">
        <v>141</v>
      </c>
      <c r="C10" s="15" t="s">
        <v>10</v>
      </c>
      <c r="D10" s="16">
        <f>'Event 1 Results'!H73</f>
        <v>90</v>
      </c>
      <c r="E10" s="16"/>
      <c r="F10" s="16"/>
      <c r="G10" s="16"/>
      <c r="H10" s="16">
        <f t="shared" si="1"/>
        <v>0</v>
      </c>
      <c r="I10" s="20">
        <f t="shared" si="2"/>
        <v>90</v>
      </c>
    </row>
    <row r="11" spans="1:12" ht="21.95" customHeight="1">
      <c r="A11" s="34">
        <f t="shared" si="0"/>
        <v>9</v>
      </c>
      <c r="B11" s="24" t="s">
        <v>55</v>
      </c>
      <c r="C11" s="13" t="s">
        <v>10</v>
      </c>
      <c r="D11" s="14">
        <f>'Event 1 Results'!H78</f>
        <v>80</v>
      </c>
      <c r="E11" s="14"/>
      <c r="F11" s="14"/>
      <c r="G11" s="14"/>
      <c r="H11" s="14">
        <f t="shared" si="1"/>
        <v>0</v>
      </c>
      <c r="I11" s="19">
        <f t="shared" si="2"/>
        <v>80</v>
      </c>
    </row>
    <row r="12" spans="1:12" ht="21.95" customHeight="1">
      <c r="A12" s="28">
        <f t="shared" si="0"/>
        <v>10</v>
      </c>
      <c r="B12" s="25" t="s">
        <v>97</v>
      </c>
      <c r="C12" s="15" t="s">
        <v>21</v>
      </c>
      <c r="D12" s="16">
        <f>'Event 1 Results'!H74</f>
        <v>65</v>
      </c>
      <c r="E12" s="16"/>
      <c r="F12" s="16"/>
      <c r="G12" s="16"/>
      <c r="H12" s="16">
        <f t="shared" si="1"/>
        <v>0</v>
      </c>
      <c r="I12" s="20">
        <f t="shared" si="2"/>
        <v>65</v>
      </c>
    </row>
    <row r="13" spans="1:12" ht="21.95" customHeight="1">
      <c r="A13" s="34">
        <f t="shared" si="0"/>
        <v>11</v>
      </c>
      <c r="B13" s="24" t="s">
        <v>68</v>
      </c>
      <c r="C13" s="13" t="s">
        <v>10</v>
      </c>
      <c r="D13" s="14">
        <f>'Event 1 Results'!H79</f>
        <v>64</v>
      </c>
      <c r="E13" s="14"/>
      <c r="F13" s="14"/>
      <c r="G13" s="14"/>
      <c r="H13" s="14">
        <f t="shared" si="1"/>
        <v>0</v>
      </c>
      <c r="I13" s="19">
        <f t="shared" si="2"/>
        <v>64</v>
      </c>
    </row>
    <row r="14" spans="1:12" ht="21.95" customHeight="1">
      <c r="A14" s="28">
        <f t="shared" si="0"/>
        <v>12</v>
      </c>
      <c r="B14" s="25" t="s">
        <v>77</v>
      </c>
      <c r="C14" s="15" t="s">
        <v>21</v>
      </c>
      <c r="D14" s="16">
        <f>'Event 1 Results'!H75</f>
        <v>60</v>
      </c>
      <c r="E14" s="16"/>
      <c r="F14" s="16"/>
      <c r="G14" s="16"/>
      <c r="H14" s="16">
        <f t="shared" si="1"/>
        <v>0</v>
      </c>
      <c r="I14" s="20">
        <f t="shared" si="2"/>
        <v>60</v>
      </c>
    </row>
    <row r="15" spans="1:12" ht="21.95" customHeight="1">
      <c r="A15" s="34">
        <f t="shared" si="0"/>
        <v>13</v>
      </c>
      <c r="B15" s="24" t="s">
        <v>80</v>
      </c>
      <c r="C15" s="13" t="s">
        <v>10</v>
      </c>
      <c r="D15" s="14">
        <f>'Event 1 Results'!H76</f>
        <v>55</v>
      </c>
      <c r="E15" s="14"/>
      <c r="F15" s="14"/>
      <c r="G15" s="14"/>
      <c r="H15" s="14">
        <f t="shared" si="1"/>
        <v>0</v>
      </c>
      <c r="I15" s="19">
        <f t="shared" si="2"/>
        <v>55</v>
      </c>
    </row>
    <row r="16" spans="1:12" ht="21.95" customHeight="1">
      <c r="A16" s="28">
        <f t="shared" si="0"/>
        <v>14</v>
      </c>
      <c r="B16" s="25" t="s">
        <v>98</v>
      </c>
      <c r="C16" s="15"/>
      <c r="D16" s="16">
        <f>'Event 1 Results'!H80</f>
        <v>52</v>
      </c>
      <c r="E16" s="16"/>
      <c r="F16" s="16"/>
      <c r="G16" s="16"/>
      <c r="H16" s="16">
        <f t="shared" si="1"/>
        <v>0</v>
      </c>
      <c r="I16" s="20">
        <f t="shared" si="2"/>
        <v>52</v>
      </c>
    </row>
    <row r="17" spans="1:9" ht="21.95" customHeight="1">
      <c r="A17" s="34">
        <f t="shared" si="0"/>
        <v>14</v>
      </c>
      <c r="B17" s="24" t="s">
        <v>115</v>
      </c>
      <c r="C17" s="13" t="s">
        <v>10</v>
      </c>
      <c r="D17" s="14">
        <f>'Event 1 Results'!H81</f>
        <v>52</v>
      </c>
      <c r="E17" s="14"/>
      <c r="F17" s="14"/>
      <c r="G17" s="14"/>
      <c r="H17" s="14">
        <f t="shared" si="1"/>
        <v>0</v>
      </c>
      <c r="I17" s="19">
        <f t="shared" si="2"/>
        <v>52</v>
      </c>
    </row>
    <row r="18" spans="1:9" ht="21.95" customHeight="1">
      <c r="A18" s="28">
        <f t="shared" si="0"/>
        <v>16</v>
      </c>
      <c r="B18" s="25" t="s">
        <v>79</v>
      </c>
      <c r="C18" s="15" t="s">
        <v>10</v>
      </c>
      <c r="D18" s="16">
        <f>'Event 1 Results'!H77</f>
        <v>50</v>
      </c>
      <c r="E18" s="16"/>
      <c r="F18" s="16"/>
      <c r="G18" s="16"/>
      <c r="H18" s="16">
        <f t="shared" si="1"/>
        <v>0</v>
      </c>
      <c r="I18" s="20">
        <f t="shared" si="2"/>
        <v>50</v>
      </c>
    </row>
    <row r="19" spans="1:9" ht="21.95" customHeight="1">
      <c r="A19" s="34">
        <f t="shared" si="0"/>
        <v>17</v>
      </c>
      <c r="B19" s="43" t="s">
        <v>145</v>
      </c>
      <c r="C19" s="13" t="s">
        <v>17</v>
      </c>
      <c r="D19" s="14">
        <f>'Event 1 Results'!H82</f>
        <v>36</v>
      </c>
      <c r="E19" s="14"/>
      <c r="F19" s="14"/>
      <c r="G19" s="14"/>
      <c r="H19" s="14">
        <f t="shared" si="1"/>
        <v>0</v>
      </c>
      <c r="I19" s="19">
        <f t="shared" si="2"/>
        <v>36</v>
      </c>
    </row>
    <row r="20" spans="1:9" ht="21.95" customHeight="1">
      <c r="A20" s="28">
        <f t="shared" si="0"/>
        <v>17</v>
      </c>
      <c r="B20" s="25" t="s">
        <v>83</v>
      </c>
      <c r="C20" s="15" t="s">
        <v>10</v>
      </c>
      <c r="D20" s="16">
        <f>'Event 1 Results'!H83</f>
        <v>36</v>
      </c>
      <c r="E20" s="16"/>
      <c r="F20" s="16"/>
      <c r="G20" s="16"/>
      <c r="H20" s="16">
        <f t="shared" si="1"/>
        <v>0</v>
      </c>
      <c r="I20" s="20">
        <f t="shared" si="2"/>
        <v>36</v>
      </c>
    </row>
    <row r="21" spans="1:9" ht="21.95" customHeight="1">
      <c r="A21" s="34">
        <f t="shared" si="0"/>
        <v>17</v>
      </c>
      <c r="B21" s="24" t="s">
        <v>116</v>
      </c>
      <c r="C21" s="13" t="s">
        <v>10</v>
      </c>
      <c r="D21" s="14">
        <f>'Event 1 Results'!H84</f>
        <v>36</v>
      </c>
      <c r="E21" s="14"/>
      <c r="F21" s="14"/>
      <c r="G21" s="14"/>
      <c r="H21" s="14">
        <f t="shared" si="1"/>
        <v>0</v>
      </c>
      <c r="I21" s="19">
        <f t="shared" si="2"/>
        <v>36</v>
      </c>
    </row>
    <row r="22" spans="1:9" ht="21.95" customHeight="1">
      <c r="A22" s="28">
        <f t="shared" si="0"/>
        <v>17</v>
      </c>
      <c r="B22" s="25" t="s">
        <v>117</v>
      </c>
      <c r="C22" s="15" t="s">
        <v>10</v>
      </c>
      <c r="D22" s="16">
        <f>'Event 1 Results'!H85</f>
        <v>36</v>
      </c>
      <c r="E22" s="16"/>
      <c r="F22" s="16"/>
      <c r="G22" s="16"/>
      <c r="H22" s="16">
        <f t="shared" si="1"/>
        <v>0</v>
      </c>
      <c r="I22" s="20">
        <f t="shared" si="2"/>
        <v>36</v>
      </c>
    </row>
    <row r="23" spans="1:9" ht="21.95" customHeight="1">
      <c r="A23" s="34">
        <f t="shared" si="0"/>
        <v>21</v>
      </c>
      <c r="B23" s="24" t="s">
        <v>142</v>
      </c>
      <c r="C23" s="13" t="s">
        <v>10</v>
      </c>
      <c r="D23" s="14">
        <f>'Event 1 Results'!H86</f>
        <v>26</v>
      </c>
      <c r="E23" s="14"/>
      <c r="F23" s="14"/>
      <c r="G23" s="14"/>
      <c r="H23" s="14">
        <f t="shared" si="1"/>
        <v>0</v>
      </c>
      <c r="I23" s="19">
        <f t="shared" si="2"/>
        <v>26</v>
      </c>
    </row>
    <row r="24" spans="1:9" ht="21.95" customHeight="1">
      <c r="A24" s="28">
        <f t="shared" si="0"/>
        <v>22</v>
      </c>
      <c r="B24" s="25" t="s">
        <v>119</v>
      </c>
      <c r="C24" s="15" t="s">
        <v>10</v>
      </c>
      <c r="D24" s="16">
        <f>'Event 1 Results'!H87</f>
        <v>24</v>
      </c>
      <c r="E24" s="16"/>
      <c r="F24" s="16"/>
      <c r="G24" s="16"/>
      <c r="H24" s="16">
        <f t="shared" si="1"/>
        <v>0</v>
      </c>
      <c r="I24" s="20">
        <f t="shared" si="2"/>
        <v>24</v>
      </c>
    </row>
    <row r="25" spans="1:9" ht="21.95" customHeight="1">
      <c r="A25" s="34">
        <f t="shared" si="0"/>
        <v>23</v>
      </c>
      <c r="B25" s="24" t="s">
        <v>120</v>
      </c>
      <c r="C25" s="13" t="s">
        <v>9</v>
      </c>
      <c r="D25" s="14">
        <f>'Event 1 Results'!H88</f>
        <v>22</v>
      </c>
      <c r="E25" s="14"/>
      <c r="F25" s="14"/>
      <c r="G25" s="14"/>
      <c r="H25" s="14">
        <f t="shared" si="1"/>
        <v>0</v>
      </c>
      <c r="I25" s="19">
        <f t="shared" si="2"/>
        <v>22</v>
      </c>
    </row>
    <row r="26" spans="1:9" ht="21.95" customHeight="1">
      <c r="A26" s="28">
        <f t="shared" si="0"/>
        <v>24</v>
      </c>
      <c r="B26" s="25" t="s">
        <v>82</v>
      </c>
      <c r="C26" s="15" t="s">
        <v>21</v>
      </c>
      <c r="D26" s="16">
        <f>'Event 1 Results'!H89</f>
        <v>20</v>
      </c>
      <c r="E26" s="16"/>
      <c r="F26" s="16"/>
      <c r="G26" s="16"/>
      <c r="H26" s="16">
        <f t="shared" si="1"/>
        <v>0</v>
      </c>
      <c r="I26" s="20">
        <f t="shared" si="2"/>
        <v>20</v>
      </c>
    </row>
    <row r="27" spans="1:9" ht="21.95" customHeight="1">
      <c r="A27" s="34">
        <f t="shared" si="0"/>
        <v>25</v>
      </c>
      <c r="B27" s="24" t="s">
        <v>121</v>
      </c>
      <c r="C27" s="13" t="s">
        <v>122</v>
      </c>
      <c r="D27" s="14">
        <f>'Event 1 Results'!H90</f>
        <v>18</v>
      </c>
      <c r="E27" s="14"/>
      <c r="F27" s="14"/>
      <c r="G27" s="14"/>
      <c r="H27" s="14">
        <f t="shared" si="1"/>
        <v>0</v>
      </c>
      <c r="I27" s="19">
        <f t="shared" si="2"/>
        <v>18</v>
      </c>
    </row>
    <row r="28" spans="1:9" ht="21.95" customHeight="1" thickBot="1">
      <c r="A28" s="35">
        <f t="shared" si="0"/>
        <v>25</v>
      </c>
      <c r="B28" s="36" t="s">
        <v>123</v>
      </c>
      <c r="C28" s="37" t="s">
        <v>9</v>
      </c>
      <c r="D28" s="38">
        <f>'Event 1 Results'!H91</f>
        <v>18</v>
      </c>
      <c r="E28" s="38"/>
      <c r="F28" s="38"/>
      <c r="G28" s="38"/>
      <c r="H28" s="38">
        <f t="shared" si="1"/>
        <v>0</v>
      </c>
      <c r="I28" s="39">
        <f t="shared" si="2"/>
        <v>18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14"/>
  <sheetViews>
    <sheetView showGridLines="0" workbookViewId="0">
      <pane ySplit="2" topLeftCell="A3" activePane="bottomLeft" state="frozen"/>
      <selection pane="bottomLeft" activeCell="C12" sqref="C12"/>
    </sheetView>
  </sheetViews>
  <sheetFormatPr defaultRowHeight="14.25"/>
  <cols>
    <col min="1" max="1" width="8" customWidth="1"/>
    <col min="2" max="2" width="30" customWidth="1"/>
    <col min="3" max="3" width="25" customWidth="1"/>
    <col min="4" max="7" width="14" customWidth="1"/>
    <col min="8" max="8" width="12" customWidth="1"/>
    <col min="9" max="9" width="17" customWidth="1"/>
    <col min="11" max="12" width="17" customWidth="1"/>
  </cols>
  <sheetData>
    <row r="1" spans="1:12" ht="30" customHeight="1" thickBot="1">
      <c r="A1" s="61" t="s">
        <v>124</v>
      </c>
      <c r="B1" s="62"/>
      <c r="C1" s="62"/>
      <c r="D1" s="62"/>
      <c r="E1" s="62"/>
      <c r="F1" s="62"/>
      <c r="G1" s="62"/>
      <c r="H1" s="62"/>
      <c r="I1" s="63"/>
    </row>
    <row r="2" spans="1:12" ht="32.1" customHeight="1" thickBot="1">
      <c r="A2" s="17" t="s">
        <v>39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18" t="s">
        <v>47</v>
      </c>
    </row>
    <row r="3" spans="1:12" ht="21.95" customHeight="1">
      <c r="A3" s="27">
        <f t="shared" ref="A3:A14" si="0">COUNTIFS($I$3:$I$14,"&gt;"&amp;I3)+1</f>
        <v>1</v>
      </c>
      <c r="B3" s="24" t="s">
        <v>102</v>
      </c>
      <c r="C3" s="13" t="s">
        <v>21</v>
      </c>
      <c r="D3" s="14">
        <f>'Event 1 Results'!H92</f>
        <v>200</v>
      </c>
      <c r="E3" s="14"/>
      <c r="F3" s="14"/>
      <c r="G3" s="14"/>
      <c r="H3" s="14">
        <f t="shared" ref="H3:H14" si="1">IF(COUNT(D3:G3)=4,MIN(D3:G3),0)</f>
        <v>0</v>
      </c>
      <c r="I3" s="19">
        <f t="shared" ref="I3:I14" si="2">SUM(D3:G3)-H3</f>
        <v>200</v>
      </c>
      <c r="L3" s="12"/>
    </row>
    <row r="4" spans="1:12" ht="21.95" customHeight="1">
      <c r="A4" s="28">
        <f t="shared" si="0"/>
        <v>2</v>
      </c>
      <c r="B4" s="25" t="s">
        <v>73</v>
      </c>
      <c r="C4" s="15" t="s">
        <v>9</v>
      </c>
      <c r="D4" s="16">
        <f>'Event 1 Results'!H93</f>
        <v>160</v>
      </c>
      <c r="E4" s="16"/>
      <c r="F4" s="16"/>
      <c r="G4" s="16"/>
      <c r="H4" s="16">
        <f t="shared" si="1"/>
        <v>0</v>
      </c>
      <c r="I4" s="20">
        <f t="shared" si="2"/>
        <v>160</v>
      </c>
    </row>
    <row r="5" spans="1:12" ht="21.95" customHeight="1">
      <c r="A5" s="34">
        <f t="shared" si="0"/>
        <v>3</v>
      </c>
      <c r="B5" s="24" t="s">
        <v>85</v>
      </c>
      <c r="C5" s="13" t="s">
        <v>10</v>
      </c>
      <c r="D5" s="14">
        <f>'Event 1 Results'!H94</f>
        <v>130</v>
      </c>
      <c r="E5" s="14"/>
      <c r="F5" s="14"/>
      <c r="G5" s="14"/>
      <c r="H5" s="14">
        <f t="shared" si="1"/>
        <v>0</v>
      </c>
      <c r="I5" s="19">
        <f t="shared" si="2"/>
        <v>130</v>
      </c>
    </row>
    <row r="6" spans="1:12" ht="21.95" customHeight="1">
      <c r="A6" s="28">
        <f t="shared" si="0"/>
        <v>3</v>
      </c>
      <c r="B6" s="25" t="s">
        <v>103</v>
      </c>
      <c r="C6" s="15" t="s">
        <v>24</v>
      </c>
      <c r="D6" s="16">
        <f>'Event 1 Results'!H95</f>
        <v>130</v>
      </c>
      <c r="E6" s="16"/>
      <c r="F6" s="16"/>
      <c r="G6" s="16"/>
      <c r="H6" s="16">
        <f t="shared" si="1"/>
        <v>0</v>
      </c>
      <c r="I6" s="20">
        <f t="shared" si="2"/>
        <v>130</v>
      </c>
    </row>
    <row r="7" spans="1:12" ht="21.95" customHeight="1">
      <c r="A7" s="34">
        <f t="shared" si="0"/>
        <v>5</v>
      </c>
      <c r="B7" s="24" t="s">
        <v>125</v>
      </c>
      <c r="C7" s="13" t="s">
        <v>10</v>
      </c>
      <c r="D7" s="14">
        <f>'Event 1 Results'!H96</f>
        <v>90</v>
      </c>
      <c r="E7" s="14"/>
      <c r="F7" s="14"/>
      <c r="G7" s="14"/>
      <c r="H7" s="14">
        <f t="shared" si="1"/>
        <v>0</v>
      </c>
      <c r="I7" s="19">
        <f t="shared" si="2"/>
        <v>90</v>
      </c>
    </row>
    <row r="8" spans="1:12" ht="21.95" customHeight="1">
      <c r="A8" s="28">
        <f t="shared" si="0"/>
        <v>5</v>
      </c>
      <c r="B8" s="25" t="s">
        <v>105</v>
      </c>
      <c r="C8" s="15" t="s">
        <v>21</v>
      </c>
      <c r="D8" s="16">
        <f>'Event 1 Results'!H97</f>
        <v>90</v>
      </c>
      <c r="E8" s="16"/>
      <c r="F8" s="16"/>
      <c r="G8" s="16"/>
      <c r="H8" s="16">
        <f t="shared" si="1"/>
        <v>0</v>
      </c>
      <c r="I8" s="20">
        <f t="shared" si="2"/>
        <v>90</v>
      </c>
    </row>
    <row r="9" spans="1:12" ht="21.95" customHeight="1">
      <c r="A9" s="34">
        <f t="shared" si="0"/>
        <v>7</v>
      </c>
      <c r="B9" s="24" t="s">
        <v>64</v>
      </c>
      <c r="C9" s="13" t="s">
        <v>10</v>
      </c>
      <c r="D9" s="14">
        <f>'Event 1 Results'!H98</f>
        <v>75</v>
      </c>
      <c r="E9" s="14"/>
      <c r="F9" s="14"/>
      <c r="G9" s="14"/>
      <c r="H9" s="14">
        <f t="shared" si="1"/>
        <v>0</v>
      </c>
      <c r="I9" s="19">
        <f t="shared" si="2"/>
        <v>75</v>
      </c>
    </row>
    <row r="10" spans="1:12" ht="21.95" customHeight="1">
      <c r="A10" s="28">
        <f t="shared" si="0"/>
        <v>8</v>
      </c>
      <c r="B10" s="25" t="s">
        <v>74</v>
      </c>
      <c r="C10" s="15" t="s">
        <v>10</v>
      </c>
      <c r="D10" s="16">
        <f>'Event 1 Results'!H99</f>
        <v>70</v>
      </c>
      <c r="E10" s="16"/>
      <c r="F10" s="16"/>
      <c r="G10" s="16"/>
      <c r="H10" s="16">
        <f t="shared" si="1"/>
        <v>0</v>
      </c>
      <c r="I10" s="20">
        <f t="shared" si="2"/>
        <v>70</v>
      </c>
    </row>
    <row r="11" spans="1:12" ht="21.95" customHeight="1">
      <c r="A11" s="34">
        <f t="shared" si="0"/>
        <v>9</v>
      </c>
      <c r="B11" s="24" t="s">
        <v>88</v>
      </c>
      <c r="C11" s="45" t="s">
        <v>9</v>
      </c>
      <c r="D11" s="14">
        <f>'Event 1 Results'!H100</f>
        <v>65</v>
      </c>
      <c r="E11" s="14"/>
      <c r="F11" s="14"/>
      <c r="G11" s="14"/>
      <c r="H11" s="14">
        <f t="shared" si="1"/>
        <v>0</v>
      </c>
      <c r="I11" s="19">
        <f t="shared" si="2"/>
        <v>65</v>
      </c>
    </row>
    <row r="12" spans="1:12" ht="21.95" customHeight="1">
      <c r="A12" s="28">
        <f t="shared" si="0"/>
        <v>9</v>
      </c>
      <c r="B12" s="25" t="s">
        <v>126</v>
      </c>
      <c r="C12" s="15" t="s">
        <v>9</v>
      </c>
      <c r="D12" s="16">
        <f>'Event 1 Results'!H101</f>
        <v>65</v>
      </c>
      <c r="E12" s="16"/>
      <c r="F12" s="16"/>
      <c r="G12" s="16"/>
      <c r="H12" s="16">
        <f t="shared" si="1"/>
        <v>0</v>
      </c>
      <c r="I12" s="20">
        <f t="shared" si="2"/>
        <v>65</v>
      </c>
    </row>
    <row r="13" spans="1:12" ht="21.95" customHeight="1">
      <c r="A13" s="34">
        <f t="shared" si="0"/>
        <v>11</v>
      </c>
      <c r="B13" s="24" t="s">
        <v>106</v>
      </c>
      <c r="C13" s="13" t="s">
        <v>58</v>
      </c>
      <c r="D13" s="14">
        <f>'Event 1 Results'!H102</f>
        <v>55</v>
      </c>
      <c r="E13" s="14"/>
      <c r="F13" s="14"/>
      <c r="G13" s="14"/>
      <c r="H13" s="14">
        <f t="shared" si="1"/>
        <v>0</v>
      </c>
      <c r="I13" s="19">
        <f t="shared" si="2"/>
        <v>55</v>
      </c>
    </row>
    <row r="14" spans="1:12" ht="21.95" customHeight="1" thickBot="1">
      <c r="A14" s="35">
        <f t="shared" si="0"/>
        <v>11</v>
      </c>
      <c r="B14" s="36" t="s">
        <v>75</v>
      </c>
      <c r="C14" s="37" t="s">
        <v>9</v>
      </c>
      <c r="D14" s="38">
        <f>'Event 1 Results'!H103</f>
        <v>55</v>
      </c>
      <c r="E14" s="38"/>
      <c r="F14" s="38"/>
      <c r="G14" s="38"/>
      <c r="H14" s="38">
        <f t="shared" si="1"/>
        <v>0</v>
      </c>
      <c r="I14" s="39">
        <f t="shared" si="2"/>
        <v>55</v>
      </c>
    </row>
  </sheetData>
  <mergeCells count="1">
    <mergeCell ref="A1:I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4"/>
  <sheetViews>
    <sheetView showGridLines="0" workbookViewId="0">
      <pane ySplit="2" topLeftCell="A3" activePane="bottomLeft" state="frozen"/>
      <selection pane="bottomLeft" activeCell="B11" sqref="B11"/>
    </sheetView>
  </sheetViews>
  <sheetFormatPr defaultRowHeight="14.25"/>
  <cols>
    <col min="1" max="1" width="8" customWidth="1"/>
    <col min="2" max="2" width="30" customWidth="1"/>
    <col min="3" max="3" width="25" customWidth="1"/>
    <col min="4" max="7" width="14" customWidth="1"/>
    <col min="8" max="8" width="12" customWidth="1"/>
    <col min="9" max="9" width="17" customWidth="1"/>
  </cols>
  <sheetData>
    <row r="1" spans="1:9" ht="30" customHeight="1" thickBot="1">
      <c r="A1" s="61" t="s">
        <v>110</v>
      </c>
      <c r="B1" s="62"/>
      <c r="C1" s="62"/>
      <c r="D1" s="62"/>
      <c r="E1" s="62"/>
      <c r="F1" s="62"/>
      <c r="G1" s="62"/>
      <c r="H1" s="62"/>
      <c r="I1" s="63"/>
    </row>
    <row r="2" spans="1:9" ht="32.1" customHeight="1">
      <c r="A2" s="2" t="s">
        <v>39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47</v>
      </c>
    </row>
    <row r="3" spans="1:9" ht="21.95" customHeight="1">
      <c r="A3" s="3">
        <f t="shared" ref="A3:A14" si="0">COUNTIFS($I$3:$I$14,"&gt;"&amp;I3)+1</f>
        <v>1</v>
      </c>
      <c r="B3" s="3" t="s">
        <v>93</v>
      </c>
      <c r="C3" s="3" t="s">
        <v>17</v>
      </c>
      <c r="D3" s="8">
        <f>'Event 1 Results'!H66</f>
        <v>200</v>
      </c>
      <c r="E3" s="8"/>
      <c r="F3" s="8"/>
      <c r="G3" s="8"/>
      <c r="H3" s="8">
        <f t="shared" ref="H3:H14" si="1">IF(COUNT(D3:G3)=4,MIN(D3:G3),0)</f>
        <v>0</v>
      </c>
      <c r="I3" s="10">
        <f t="shared" ref="I3:I14" si="2">SUM(D3:G3)-H3</f>
        <v>200</v>
      </c>
    </row>
    <row r="4" spans="1:9" ht="21.95" customHeight="1">
      <c r="A4" s="1">
        <f t="shared" si="0"/>
        <v>2</v>
      </c>
      <c r="B4" s="40" t="s">
        <v>140</v>
      </c>
      <c r="C4" s="1" t="s">
        <v>10</v>
      </c>
      <c r="D4" s="9">
        <f>'Event 1 Results'!H67</f>
        <v>160</v>
      </c>
      <c r="E4" s="9"/>
      <c r="F4" s="9"/>
      <c r="G4" s="9"/>
      <c r="H4" s="9">
        <f t="shared" si="1"/>
        <v>0</v>
      </c>
      <c r="I4" s="11">
        <f t="shared" si="2"/>
        <v>160</v>
      </c>
    </row>
    <row r="5" spans="1:9" ht="21.95" customHeight="1">
      <c r="A5" s="3">
        <f t="shared" si="0"/>
        <v>3</v>
      </c>
      <c r="B5" s="3" t="s">
        <v>95</v>
      </c>
      <c r="C5" s="3" t="s">
        <v>10</v>
      </c>
      <c r="D5" s="8">
        <f>'Event 1 Results'!H68</f>
        <v>130</v>
      </c>
      <c r="E5" s="8"/>
      <c r="F5" s="8"/>
      <c r="G5" s="8"/>
      <c r="H5" s="8">
        <f t="shared" si="1"/>
        <v>0</v>
      </c>
      <c r="I5" s="10">
        <f t="shared" si="2"/>
        <v>130</v>
      </c>
    </row>
    <row r="6" spans="1:9" ht="21.95" customHeight="1">
      <c r="A6" s="1">
        <f t="shared" si="0"/>
        <v>3</v>
      </c>
      <c r="B6" s="1" t="s">
        <v>78</v>
      </c>
      <c r="C6" s="1" t="s">
        <v>9</v>
      </c>
      <c r="D6" s="9">
        <f>'Event 1 Results'!H69</f>
        <v>130</v>
      </c>
      <c r="E6" s="9"/>
      <c r="F6" s="9"/>
      <c r="G6" s="9"/>
      <c r="H6" s="9">
        <f t="shared" si="1"/>
        <v>0</v>
      </c>
      <c r="I6" s="11">
        <f t="shared" si="2"/>
        <v>130</v>
      </c>
    </row>
    <row r="7" spans="1:9" ht="21.95" customHeight="1">
      <c r="A7" s="3">
        <f t="shared" si="0"/>
        <v>5</v>
      </c>
      <c r="B7" s="3" t="s">
        <v>94</v>
      </c>
      <c r="C7" s="3" t="s">
        <v>9</v>
      </c>
      <c r="D7" s="8">
        <f>'Event 1 Results'!H70</f>
        <v>90</v>
      </c>
      <c r="E7" s="8"/>
      <c r="F7" s="8"/>
      <c r="G7" s="8"/>
      <c r="H7" s="8">
        <f t="shared" si="1"/>
        <v>0</v>
      </c>
      <c r="I7" s="10">
        <f t="shared" si="2"/>
        <v>90</v>
      </c>
    </row>
    <row r="8" spans="1:9" ht="21.95" customHeight="1">
      <c r="A8" s="1">
        <f t="shared" si="0"/>
        <v>5</v>
      </c>
      <c r="B8" s="1" t="s">
        <v>99</v>
      </c>
      <c r="C8" s="40" t="s">
        <v>143</v>
      </c>
      <c r="D8" s="9">
        <f>'Event 1 Results'!H71</f>
        <v>90</v>
      </c>
      <c r="E8" s="9"/>
      <c r="F8" s="9"/>
      <c r="G8" s="9"/>
      <c r="H8" s="9">
        <f t="shared" si="1"/>
        <v>0</v>
      </c>
      <c r="I8" s="11">
        <f t="shared" si="2"/>
        <v>90</v>
      </c>
    </row>
    <row r="9" spans="1:9" ht="21.95" customHeight="1">
      <c r="A9" s="3">
        <f t="shared" si="0"/>
        <v>5</v>
      </c>
      <c r="B9" s="42" t="s">
        <v>139</v>
      </c>
      <c r="C9" s="3" t="s">
        <v>10</v>
      </c>
      <c r="D9" s="8">
        <f>'Event 1 Results'!H72</f>
        <v>90</v>
      </c>
      <c r="E9" s="8"/>
      <c r="F9" s="8"/>
      <c r="G9" s="8"/>
      <c r="H9" s="8">
        <f t="shared" si="1"/>
        <v>0</v>
      </c>
      <c r="I9" s="10">
        <f t="shared" si="2"/>
        <v>90</v>
      </c>
    </row>
    <row r="10" spans="1:9" ht="21.95" customHeight="1">
      <c r="A10" s="1">
        <f t="shared" si="0"/>
        <v>5</v>
      </c>
      <c r="B10" s="40" t="s">
        <v>141</v>
      </c>
      <c r="C10" s="1" t="s">
        <v>10</v>
      </c>
      <c r="D10" s="9">
        <f>'Event 1 Results'!H73</f>
        <v>90</v>
      </c>
      <c r="E10" s="9"/>
      <c r="F10" s="9"/>
      <c r="G10" s="9"/>
      <c r="H10" s="9">
        <f t="shared" si="1"/>
        <v>0</v>
      </c>
      <c r="I10" s="11">
        <f t="shared" si="2"/>
        <v>90</v>
      </c>
    </row>
    <row r="11" spans="1:9" ht="21.95" customHeight="1">
      <c r="A11" s="3">
        <f t="shared" si="0"/>
        <v>9</v>
      </c>
      <c r="B11" s="3" t="s">
        <v>97</v>
      </c>
      <c r="C11" s="42" t="s">
        <v>21</v>
      </c>
      <c r="D11" s="8">
        <f>'Event 1 Results'!H74</f>
        <v>65</v>
      </c>
      <c r="E11" s="8"/>
      <c r="F11" s="8"/>
      <c r="G11" s="8"/>
      <c r="H11" s="8">
        <f t="shared" si="1"/>
        <v>0</v>
      </c>
      <c r="I11" s="10">
        <f t="shared" si="2"/>
        <v>65</v>
      </c>
    </row>
    <row r="12" spans="1:9" ht="21.95" customHeight="1">
      <c r="A12" s="1">
        <f t="shared" si="0"/>
        <v>10</v>
      </c>
      <c r="B12" s="1" t="s">
        <v>77</v>
      </c>
      <c r="C12" s="1" t="s">
        <v>21</v>
      </c>
      <c r="D12" s="9">
        <f>'Event 1 Results'!H75</f>
        <v>60</v>
      </c>
      <c r="E12" s="9"/>
      <c r="F12" s="9"/>
      <c r="G12" s="9"/>
      <c r="H12" s="9">
        <f t="shared" si="1"/>
        <v>0</v>
      </c>
      <c r="I12" s="11">
        <f t="shared" si="2"/>
        <v>60</v>
      </c>
    </row>
    <row r="13" spans="1:9" ht="21.95" customHeight="1">
      <c r="A13" s="3">
        <f t="shared" si="0"/>
        <v>11</v>
      </c>
      <c r="B13" s="3" t="s">
        <v>80</v>
      </c>
      <c r="C13" s="3" t="s">
        <v>10</v>
      </c>
      <c r="D13" s="8">
        <f>'Event 1 Results'!H76</f>
        <v>55</v>
      </c>
      <c r="E13" s="8"/>
      <c r="F13" s="8"/>
      <c r="G13" s="8"/>
      <c r="H13" s="8">
        <f t="shared" si="1"/>
        <v>0</v>
      </c>
      <c r="I13" s="10">
        <f t="shared" si="2"/>
        <v>55</v>
      </c>
    </row>
    <row r="14" spans="1:9" ht="21.95" customHeight="1">
      <c r="A14" s="1">
        <f t="shared" si="0"/>
        <v>12</v>
      </c>
      <c r="B14" s="1" t="s">
        <v>79</v>
      </c>
      <c r="C14" s="1" t="s">
        <v>10</v>
      </c>
      <c r="D14" s="9">
        <f>'Event 1 Results'!H77</f>
        <v>50</v>
      </c>
      <c r="E14" s="9"/>
      <c r="F14" s="9"/>
      <c r="G14" s="9"/>
      <c r="H14" s="9">
        <f t="shared" si="1"/>
        <v>0</v>
      </c>
      <c r="I14" s="11">
        <f t="shared" si="2"/>
        <v>50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6"/>
  <sheetViews>
    <sheetView showGridLines="0" workbookViewId="0">
      <pane ySplit="2" topLeftCell="A3" activePane="bottomLeft" state="frozen"/>
      <selection pane="bottomLeft" activeCell="B8" sqref="B8"/>
    </sheetView>
  </sheetViews>
  <sheetFormatPr defaultRowHeight="14.25"/>
  <cols>
    <col min="1" max="1" width="8" customWidth="1"/>
    <col min="2" max="2" width="30" customWidth="1"/>
    <col min="3" max="3" width="25" customWidth="1"/>
    <col min="4" max="7" width="14" customWidth="1"/>
    <col min="8" max="8" width="12" customWidth="1"/>
    <col min="9" max="9" width="17" customWidth="1"/>
  </cols>
  <sheetData>
    <row r="1" spans="1:9" ht="30" customHeight="1">
      <c r="A1" s="68" t="s">
        <v>114</v>
      </c>
      <c r="B1" s="68"/>
      <c r="C1" s="68"/>
      <c r="D1" s="68"/>
      <c r="E1" s="68"/>
      <c r="F1" s="68"/>
      <c r="G1" s="68"/>
      <c r="H1" s="68"/>
      <c r="I1" s="68"/>
    </row>
    <row r="2" spans="1:9" ht="32.1" customHeight="1">
      <c r="A2" s="2" t="s">
        <v>39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47</v>
      </c>
    </row>
    <row r="3" spans="1:9" ht="21.95" customHeight="1">
      <c r="A3" s="3">
        <f t="shared" ref="A3:A16" si="0">COUNTIFS($I$3:$I$16,"&gt;"&amp;I3)+1</f>
        <v>1</v>
      </c>
      <c r="B3" s="3" t="s">
        <v>55</v>
      </c>
      <c r="C3" s="3" t="s">
        <v>10</v>
      </c>
      <c r="D3" s="8">
        <f>'Event 1 Results'!H78</f>
        <v>80</v>
      </c>
      <c r="E3" s="8"/>
      <c r="F3" s="8"/>
      <c r="G3" s="8"/>
      <c r="H3" s="8">
        <f t="shared" ref="H3:H16" si="1">IF(COUNT(D3:G3)=4,MIN(D3:G3),0)</f>
        <v>0</v>
      </c>
      <c r="I3" s="10">
        <f t="shared" ref="I3:I16" si="2">SUM(D3:G3)-H3</f>
        <v>80</v>
      </c>
    </row>
    <row r="4" spans="1:9" ht="21.95" customHeight="1">
      <c r="A4" s="1">
        <f t="shared" si="0"/>
        <v>2</v>
      </c>
      <c r="B4" s="1" t="s">
        <v>68</v>
      </c>
      <c r="C4" s="1" t="s">
        <v>10</v>
      </c>
      <c r="D4" s="9">
        <f>'Event 1 Results'!H79</f>
        <v>64</v>
      </c>
      <c r="E4" s="9"/>
      <c r="F4" s="9"/>
      <c r="G4" s="9"/>
      <c r="H4" s="9">
        <f t="shared" si="1"/>
        <v>0</v>
      </c>
      <c r="I4" s="11">
        <f t="shared" si="2"/>
        <v>64</v>
      </c>
    </row>
    <row r="5" spans="1:9" ht="21.95" customHeight="1">
      <c r="A5" s="3">
        <f t="shared" si="0"/>
        <v>3</v>
      </c>
      <c r="B5" s="3" t="s">
        <v>98</v>
      </c>
      <c r="C5" s="3"/>
      <c r="D5" s="8">
        <f>'Event 1 Results'!H80</f>
        <v>52</v>
      </c>
      <c r="E5" s="8"/>
      <c r="F5" s="8"/>
      <c r="G5" s="8"/>
      <c r="H5" s="8">
        <f t="shared" si="1"/>
        <v>0</v>
      </c>
      <c r="I5" s="10">
        <f t="shared" si="2"/>
        <v>52</v>
      </c>
    </row>
    <row r="6" spans="1:9" ht="21.95" customHeight="1">
      <c r="A6" s="1">
        <f t="shared" si="0"/>
        <v>3</v>
      </c>
      <c r="B6" s="1" t="s">
        <v>115</v>
      </c>
      <c r="C6" s="1" t="s">
        <v>10</v>
      </c>
      <c r="D6" s="9">
        <f>'Event 1 Results'!H81</f>
        <v>52</v>
      </c>
      <c r="E6" s="9"/>
      <c r="F6" s="9"/>
      <c r="G6" s="9"/>
      <c r="H6" s="9">
        <f t="shared" si="1"/>
        <v>0</v>
      </c>
      <c r="I6" s="11">
        <f t="shared" si="2"/>
        <v>52</v>
      </c>
    </row>
    <row r="7" spans="1:9" ht="21.95" customHeight="1">
      <c r="A7" s="3">
        <f t="shared" si="0"/>
        <v>5</v>
      </c>
      <c r="B7" s="42" t="s">
        <v>145</v>
      </c>
      <c r="C7" s="3" t="s">
        <v>17</v>
      </c>
      <c r="D7" s="8">
        <f>'Event 1 Results'!H82</f>
        <v>36</v>
      </c>
      <c r="E7" s="8"/>
      <c r="F7" s="8"/>
      <c r="G7" s="8"/>
      <c r="H7" s="8">
        <f t="shared" si="1"/>
        <v>0</v>
      </c>
      <c r="I7" s="10">
        <f t="shared" si="2"/>
        <v>36</v>
      </c>
    </row>
    <row r="8" spans="1:9" ht="21.95" customHeight="1">
      <c r="A8" s="1">
        <f t="shared" si="0"/>
        <v>5</v>
      </c>
      <c r="B8" s="1" t="s">
        <v>83</v>
      </c>
      <c r="C8" s="1" t="s">
        <v>10</v>
      </c>
      <c r="D8" s="9">
        <f>'Event 1 Results'!H83</f>
        <v>36</v>
      </c>
      <c r="E8" s="9"/>
      <c r="F8" s="9"/>
      <c r="G8" s="9"/>
      <c r="H8" s="9">
        <f t="shared" si="1"/>
        <v>0</v>
      </c>
      <c r="I8" s="11">
        <f t="shared" si="2"/>
        <v>36</v>
      </c>
    </row>
    <row r="9" spans="1:9" ht="21.95" customHeight="1">
      <c r="A9" s="3">
        <f t="shared" si="0"/>
        <v>5</v>
      </c>
      <c r="B9" s="3" t="s">
        <v>116</v>
      </c>
      <c r="C9" s="3" t="s">
        <v>10</v>
      </c>
      <c r="D9" s="8">
        <f>'Event 1 Results'!H84</f>
        <v>36</v>
      </c>
      <c r="E9" s="8"/>
      <c r="F9" s="8"/>
      <c r="G9" s="8"/>
      <c r="H9" s="8">
        <f t="shared" si="1"/>
        <v>0</v>
      </c>
      <c r="I9" s="10">
        <f t="shared" si="2"/>
        <v>36</v>
      </c>
    </row>
    <row r="10" spans="1:9" ht="21.95" customHeight="1">
      <c r="A10" s="1">
        <f t="shared" si="0"/>
        <v>5</v>
      </c>
      <c r="B10" s="1" t="s">
        <v>117</v>
      </c>
      <c r="C10" s="1" t="s">
        <v>10</v>
      </c>
      <c r="D10" s="9">
        <f>'Event 1 Results'!H85</f>
        <v>36</v>
      </c>
      <c r="E10" s="9"/>
      <c r="F10" s="9"/>
      <c r="G10" s="9"/>
      <c r="H10" s="9">
        <f t="shared" si="1"/>
        <v>0</v>
      </c>
      <c r="I10" s="11">
        <f t="shared" si="2"/>
        <v>36</v>
      </c>
    </row>
    <row r="11" spans="1:9" ht="21.95" customHeight="1">
      <c r="A11" s="3">
        <f t="shared" si="0"/>
        <v>9</v>
      </c>
      <c r="B11" s="42" t="s">
        <v>142</v>
      </c>
      <c r="C11" s="3" t="s">
        <v>10</v>
      </c>
      <c r="D11" s="8">
        <f>'Event 1 Results'!H86</f>
        <v>26</v>
      </c>
      <c r="E11" s="8"/>
      <c r="F11" s="8"/>
      <c r="G11" s="8"/>
      <c r="H11" s="8">
        <f t="shared" si="1"/>
        <v>0</v>
      </c>
      <c r="I11" s="10">
        <f t="shared" si="2"/>
        <v>26</v>
      </c>
    </row>
    <row r="12" spans="1:9" ht="21.95" customHeight="1">
      <c r="A12" s="1">
        <f t="shared" si="0"/>
        <v>10</v>
      </c>
      <c r="B12" s="1" t="s">
        <v>119</v>
      </c>
      <c r="C12" s="1" t="s">
        <v>10</v>
      </c>
      <c r="D12" s="9">
        <f>'Event 1 Results'!H87</f>
        <v>24</v>
      </c>
      <c r="E12" s="9"/>
      <c r="F12" s="9"/>
      <c r="G12" s="9"/>
      <c r="H12" s="9">
        <f t="shared" si="1"/>
        <v>0</v>
      </c>
      <c r="I12" s="11">
        <f t="shared" si="2"/>
        <v>24</v>
      </c>
    </row>
    <row r="13" spans="1:9" ht="21.95" customHeight="1">
      <c r="A13" s="3">
        <f t="shared" si="0"/>
        <v>11</v>
      </c>
      <c r="B13" s="3" t="s">
        <v>120</v>
      </c>
      <c r="C13" s="3" t="s">
        <v>9</v>
      </c>
      <c r="D13" s="8">
        <f>'Event 1 Results'!H88</f>
        <v>22</v>
      </c>
      <c r="E13" s="8"/>
      <c r="F13" s="8"/>
      <c r="G13" s="8"/>
      <c r="H13" s="8">
        <f t="shared" si="1"/>
        <v>0</v>
      </c>
      <c r="I13" s="10">
        <f t="shared" si="2"/>
        <v>22</v>
      </c>
    </row>
    <row r="14" spans="1:9" ht="21.95" customHeight="1">
      <c r="A14" s="1">
        <f t="shared" si="0"/>
        <v>12</v>
      </c>
      <c r="B14" s="1" t="s">
        <v>82</v>
      </c>
      <c r="C14" s="1" t="s">
        <v>21</v>
      </c>
      <c r="D14" s="9">
        <f>'Event 1 Results'!H89</f>
        <v>20</v>
      </c>
      <c r="E14" s="9"/>
      <c r="F14" s="9"/>
      <c r="G14" s="9"/>
      <c r="H14" s="9">
        <f t="shared" si="1"/>
        <v>0</v>
      </c>
      <c r="I14" s="11">
        <f t="shared" si="2"/>
        <v>20</v>
      </c>
    </row>
    <row r="15" spans="1:9" ht="21.95" customHeight="1">
      <c r="A15" s="3">
        <f t="shared" si="0"/>
        <v>13</v>
      </c>
      <c r="B15" s="3" t="s">
        <v>121</v>
      </c>
      <c r="C15" s="3" t="s">
        <v>122</v>
      </c>
      <c r="D15" s="8">
        <f>'Event 1 Results'!H90</f>
        <v>18</v>
      </c>
      <c r="E15" s="8"/>
      <c r="F15" s="8"/>
      <c r="G15" s="8"/>
      <c r="H15" s="8">
        <f t="shared" si="1"/>
        <v>0</v>
      </c>
      <c r="I15" s="10">
        <f t="shared" si="2"/>
        <v>18</v>
      </c>
    </row>
    <row r="16" spans="1:9" ht="21.95" customHeight="1">
      <c r="A16" s="1">
        <f t="shared" si="0"/>
        <v>13</v>
      </c>
      <c r="B16" s="1" t="s">
        <v>123</v>
      </c>
      <c r="C16" s="1" t="s">
        <v>9</v>
      </c>
      <c r="D16" s="9">
        <f>'Event 1 Results'!H91</f>
        <v>18</v>
      </c>
      <c r="E16" s="9"/>
      <c r="F16" s="9"/>
      <c r="G16" s="9"/>
      <c r="H16" s="9">
        <f t="shared" si="1"/>
        <v>0</v>
      </c>
      <c r="I16" s="11">
        <f t="shared" si="2"/>
        <v>18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03"/>
  <sheetViews>
    <sheetView showGridLines="0" workbookViewId="0">
      <pane ySplit="2" topLeftCell="A3" activePane="bottomLeft" state="frozen"/>
      <selection pane="bottomLeft" activeCell="K11" sqref="K11"/>
    </sheetView>
  </sheetViews>
  <sheetFormatPr defaultRowHeight="14.25"/>
  <cols>
    <col min="1" max="1" width="23" customWidth="1"/>
    <col min="2" max="2" width="10" customWidth="1"/>
    <col min="3" max="3" width="30" customWidth="1"/>
    <col min="4" max="4" width="24" customWidth="1"/>
    <col min="5" max="5" width="18" customWidth="1"/>
    <col min="6" max="7" width="12" customWidth="1"/>
    <col min="8" max="8" width="16" customWidth="1"/>
  </cols>
  <sheetData>
    <row r="1" spans="1:8" ht="30" customHeight="1">
      <c r="A1" s="68" t="s">
        <v>128</v>
      </c>
      <c r="B1" s="68"/>
      <c r="C1" s="68"/>
      <c r="D1" s="68"/>
      <c r="E1" s="68"/>
      <c r="F1" s="68"/>
      <c r="G1" s="68"/>
      <c r="H1" s="68"/>
    </row>
    <row r="2" spans="1:8" ht="32.1" customHeight="1">
      <c r="A2" s="2" t="s">
        <v>1</v>
      </c>
      <c r="B2" s="2" t="s">
        <v>6</v>
      </c>
      <c r="C2" s="2" t="s">
        <v>129</v>
      </c>
      <c r="D2" s="2" t="s">
        <v>41</v>
      </c>
      <c r="E2" s="2" t="s">
        <v>130</v>
      </c>
      <c r="F2" s="2" t="s">
        <v>131</v>
      </c>
      <c r="G2" s="2" t="s">
        <v>132</v>
      </c>
      <c r="H2" s="2" t="s">
        <v>133</v>
      </c>
    </row>
    <row r="3" spans="1:8" ht="21.95" customHeight="1">
      <c r="A3" s="3" t="s">
        <v>8</v>
      </c>
      <c r="B3" s="3">
        <v>1</v>
      </c>
      <c r="C3" s="3" t="s">
        <v>48</v>
      </c>
      <c r="D3" s="3" t="s">
        <v>9</v>
      </c>
      <c r="E3" s="3" t="s">
        <v>134</v>
      </c>
      <c r="F3" s="3">
        <v>4</v>
      </c>
      <c r="G3" s="6">
        <f>'Munster 2026–2027 Results'!$M$19</f>
        <v>1</v>
      </c>
      <c r="H3" s="8">
        <f>VLOOKUP(B3,'Munster 2026–2027 Results'!$L$3:$M$16,2,FALSE)*G3</f>
        <v>200</v>
      </c>
    </row>
    <row r="4" spans="1:8" ht="21.95" customHeight="1">
      <c r="A4" s="1" t="s">
        <v>8</v>
      </c>
      <c r="B4" s="1">
        <v>2</v>
      </c>
      <c r="C4" s="1" t="s">
        <v>49</v>
      </c>
      <c r="D4" s="1" t="s">
        <v>9</v>
      </c>
      <c r="E4" s="1" t="s">
        <v>134</v>
      </c>
      <c r="F4" s="1">
        <v>5</v>
      </c>
      <c r="G4" s="7">
        <f>'Munster 2026–2027 Results'!$M$19</f>
        <v>1</v>
      </c>
      <c r="H4" s="9">
        <f>VLOOKUP(B4,'Munster 2026–2027 Results'!$L$3:$M$16,2,FALSE)*G4</f>
        <v>160</v>
      </c>
    </row>
    <row r="5" spans="1:8" ht="21.95" customHeight="1">
      <c r="A5" s="3" t="s">
        <v>8</v>
      </c>
      <c r="B5" s="3">
        <v>3</v>
      </c>
      <c r="C5" s="3" t="s">
        <v>50</v>
      </c>
      <c r="D5" s="3" t="s">
        <v>10</v>
      </c>
      <c r="E5" s="3" t="s">
        <v>10</v>
      </c>
      <c r="F5" s="3">
        <v>6</v>
      </c>
      <c r="G5" s="6">
        <f>'Munster 2026–2027 Results'!$M$19</f>
        <v>1</v>
      </c>
      <c r="H5" s="8">
        <f>VLOOKUP(B5,'Munster 2026–2027 Results'!$L$3:$M$16,2,FALSE)*G5</f>
        <v>130</v>
      </c>
    </row>
    <row r="6" spans="1:8" ht="21.95" customHeight="1">
      <c r="A6" s="1" t="s">
        <v>13</v>
      </c>
      <c r="B6" s="1">
        <v>1</v>
      </c>
      <c r="C6" s="1" t="s">
        <v>54</v>
      </c>
      <c r="D6" s="1" t="s">
        <v>9</v>
      </c>
      <c r="E6" s="1" t="s">
        <v>134</v>
      </c>
      <c r="F6" s="1">
        <v>4</v>
      </c>
      <c r="G6" s="7">
        <f>'Munster 2026–2027 Results'!$M$19</f>
        <v>1</v>
      </c>
      <c r="H6" s="9">
        <f>VLOOKUP(B6,'Munster 2026–2027 Results'!$L$3:$M$16,2,FALSE)*G6</f>
        <v>200</v>
      </c>
    </row>
    <row r="7" spans="1:8" ht="21.95" customHeight="1">
      <c r="A7" s="3" t="s">
        <v>13</v>
      </c>
      <c r="B7" s="3">
        <v>2</v>
      </c>
      <c r="C7" s="3" t="s">
        <v>55</v>
      </c>
      <c r="D7" s="3" t="s">
        <v>10</v>
      </c>
      <c r="E7" s="3" t="s">
        <v>10</v>
      </c>
      <c r="F7" s="3">
        <v>5</v>
      </c>
      <c r="G7" s="6">
        <f>'Munster 2026–2027 Results'!$M$19</f>
        <v>1</v>
      </c>
      <c r="H7" s="8">
        <f>VLOOKUP(B7,'Munster 2026–2027 Results'!$L$3:$M$16,2,FALSE)*G7</f>
        <v>160</v>
      </c>
    </row>
    <row r="8" spans="1:8" ht="21.95" customHeight="1">
      <c r="A8" s="1" t="s">
        <v>13</v>
      </c>
      <c r="B8" s="1">
        <v>3</v>
      </c>
      <c r="C8" s="1" t="s">
        <v>56</v>
      </c>
      <c r="D8" s="1" t="s">
        <v>9</v>
      </c>
      <c r="E8" s="1" t="s">
        <v>134</v>
      </c>
      <c r="F8" s="1">
        <v>6</v>
      </c>
      <c r="G8" s="7">
        <f>'Munster 2026–2027 Results'!$M$19</f>
        <v>1</v>
      </c>
      <c r="H8" s="9">
        <f>VLOOKUP(B8,'Munster 2026–2027 Results'!$L$3:$M$16,2,FALSE)*G8</f>
        <v>130</v>
      </c>
    </row>
    <row r="9" spans="1:8" ht="21.95" customHeight="1">
      <c r="A9" s="3" t="s">
        <v>13</v>
      </c>
      <c r="B9" s="3">
        <v>3</v>
      </c>
      <c r="C9" s="3" t="s">
        <v>57</v>
      </c>
      <c r="D9" s="3" t="s">
        <v>58</v>
      </c>
      <c r="E9" s="3" t="s">
        <v>58</v>
      </c>
      <c r="F9" s="3">
        <v>7</v>
      </c>
      <c r="G9" s="6">
        <f>'Munster 2026–2027 Results'!$M$19</f>
        <v>1</v>
      </c>
      <c r="H9" s="8">
        <f>VLOOKUP(B9,'Munster 2026–2027 Results'!$L$3:$M$16,2,FALSE)*G9</f>
        <v>130</v>
      </c>
    </row>
    <row r="10" spans="1:8" ht="21.95" customHeight="1">
      <c r="A10" s="1" t="s">
        <v>13</v>
      </c>
      <c r="B10" s="1">
        <v>5</v>
      </c>
      <c r="C10" s="1" t="s">
        <v>48</v>
      </c>
      <c r="D10" s="1" t="s">
        <v>21</v>
      </c>
      <c r="E10" s="1" t="s">
        <v>135</v>
      </c>
      <c r="F10" s="1">
        <v>8</v>
      </c>
      <c r="G10" s="7">
        <f>'Munster 2026–2027 Results'!$M$19</f>
        <v>1</v>
      </c>
      <c r="H10" s="9">
        <f>VLOOKUP(B10,'Munster 2026–2027 Results'!$L$3:$M$16,2,FALSE)*G10</f>
        <v>90</v>
      </c>
    </row>
    <row r="11" spans="1:8" ht="21.95" customHeight="1">
      <c r="A11" s="3" t="s">
        <v>13</v>
      </c>
      <c r="B11" s="3">
        <v>5</v>
      </c>
      <c r="C11" s="3" t="s">
        <v>59</v>
      </c>
      <c r="D11" s="3" t="s">
        <v>10</v>
      </c>
      <c r="E11" s="3" t="s">
        <v>10</v>
      </c>
      <c r="F11" s="3">
        <v>9</v>
      </c>
      <c r="G11" s="6">
        <f>'Munster 2026–2027 Results'!$M$19</f>
        <v>1</v>
      </c>
      <c r="H11" s="8">
        <f>VLOOKUP(B11,'Munster 2026–2027 Results'!$L$3:$M$16,2,FALSE)*G11</f>
        <v>90</v>
      </c>
    </row>
    <row r="12" spans="1:8" ht="21.95" customHeight="1">
      <c r="A12" s="1" t="s">
        <v>13</v>
      </c>
      <c r="B12" s="1">
        <v>7</v>
      </c>
      <c r="C12" s="1" t="s">
        <v>60</v>
      </c>
      <c r="D12" s="1" t="s">
        <v>58</v>
      </c>
      <c r="E12" s="1" t="s">
        <v>58</v>
      </c>
      <c r="F12" s="1">
        <v>10</v>
      </c>
      <c r="G12" s="7">
        <f>'Munster 2026–2027 Results'!$M$19</f>
        <v>1</v>
      </c>
      <c r="H12" s="9">
        <f>VLOOKUP(B12,'Munster 2026–2027 Results'!$L$3:$M$16,2,FALSE)*G12</f>
        <v>75</v>
      </c>
    </row>
    <row r="13" spans="1:8" ht="21.95" customHeight="1">
      <c r="A13" s="3" t="s">
        <v>13</v>
      </c>
      <c r="B13" s="3">
        <v>8</v>
      </c>
      <c r="C13" s="3" t="s">
        <v>61</v>
      </c>
      <c r="D13" s="3" t="s">
        <v>58</v>
      </c>
      <c r="E13" s="3" t="s">
        <v>58</v>
      </c>
      <c r="F13" s="3">
        <v>11</v>
      </c>
      <c r="G13" s="6">
        <f>'Munster 2026–2027 Results'!$M$19</f>
        <v>1</v>
      </c>
      <c r="H13" s="8">
        <f>VLOOKUP(B13,'Munster 2026–2027 Results'!$L$3:$M$16,2,FALSE)*G13</f>
        <v>70</v>
      </c>
    </row>
    <row r="14" spans="1:8" ht="21.95" customHeight="1">
      <c r="A14" s="1" t="s">
        <v>13</v>
      </c>
      <c r="B14" s="1">
        <v>9</v>
      </c>
      <c r="C14" s="1" t="s">
        <v>50</v>
      </c>
      <c r="D14" s="1" t="s">
        <v>10</v>
      </c>
      <c r="E14" s="1" t="s">
        <v>10</v>
      </c>
      <c r="F14" s="1">
        <v>12</v>
      </c>
      <c r="G14" s="7">
        <f>'Munster 2026–2027 Results'!$M$19</f>
        <v>1</v>
      </c>
      <c r="H14" s="9">
        <f>VLOOKUP(B14,'Munster 2026–2027 Results'!$L$3:$M$16,2,FALSE)*G14</f>
        <v>65</v>
      </c>
    </row>
    <row r="15" spans="1:8" ht="21.95" customHeight="1">
      <c r="A15" s="3" t="s">
        <v>15</v>
      </c>
      <c r="B15" s="3">
        <v>1</v>
      </c>
      <c r="C15" s="3" t="s">
        <v>63</v>
      </c>
      <c r="D15" s="3" t="s">
        <v>10</v>
      </c>
      <c r="E15" s="3" t="s">
        <v>10</v>
      </c>
      <c r="F15" s="3">
        <v>4</v>
      </c>
      <c r="G15" s="6">
        <f>'Munster 2026–2027 Results'!$M$19</f>
        <v>1</v>
      </c>
      <c r="H15" s="8">
        <f>VLOOKUP(B15,'Munster 2026–2027 Results'!$L$3:$M$16,2,FALSE)*G15</f>
        <v>200</v>
      </c>
    </row>
    <row r="16" spans="1:8" ht="21.95" customHeight="1">
      <c r="A16" s="1" t="s">
        <v>15</v>
      </c>
      <c r="B16" s="1">
        <v>2</v>
      </c>
      <c r="C16" s="1" t="s">
        <v>64</v>
      </c>
      <c r="D16" s="1" t="s">
        <v>10</v>
      </c>
      <c r="E16" s="1" t="s">
        <v>10</v>
      </c>
      <c r="F16" s="1">
        <v>5</v>
      </c>
      <c r="G16" s="7">
        <f>'Munster 2026–2027 Results'!$M$19</f>
        <v>1</v>
      </c>
      <c r="H16" s="9">
        <f>VLOOKUP(B16,'Munster 2026–2027 Results'!$L$3:$M$16,2,FALSE)*G16</f>
        <v>160</v>
      </c>
    </row>
    <row r="17" spans="1:8" ht="21.95" customHeight="1">
      <c r="A17" s="3" t="s">
        <v>15</v>
      </c>
      <c r="B17" s="3">
        <v>3</v>
      </c>
      <c r="C17" s="3" t="s">
        <v>65</v>
      </c>
      <c r="D17" s="3" t="s">
        <v>10</v>
      </c>
      <c r="E17" s="3" t="s">
        <v>10</v>
      </c>
      <c r="F17" s="3">
        <v>6</v>
      </c>
      <c r="G17" s="6">
        <f>'Munster 2026–2027 Results'!$M$19</f>
        <v>1</v>
      </c>
      <c r="H17" s="8">
        <f>VLOOKUP(B17,'Munster 2026–2027 Results'!$L$3:$M$16,2,FALSE)*G17</f>
        <v>130</v>
      </c>
    </row>
    <row r="18" spans="1:8" ht="21.95" customHeight="1">
      <c r="A18" s="1" t="s">
        <v>16</v>
      </c>
      <c r="B18" s="1">
        <v>1</v>
      </c>
      <c r="C18" s="1" t="s">
        <v>54</v>
      </c>
      <c r="D18" s="1" t="s">
        <v>9</v>
      </c>
      <c r="E18" s="1" t="s">
        <v>134</v>
      </c>
      <c r="F18" s="1">
        <v>15</v>
      </c>
      <c r="G18" s="7">
        <f>'Munster 2026–2027 Results'!$M$19</f>
        <v>1</v>
      </c>
      <c r="H18" s="9">
        <f>VLOOKUP(B18,'Munster 2026–2027 Results'!$L$3:$M$16,2,FALSE)*G18</f>
        <v>200</v>
      </c>
    </row>
    <row r="19" spans="1:8" ht="21.95" customHeight="1">
      <c r="A19" s="3" t="s">
        <v>16</v>
      </c>
      <c r="B19" s="3">
        <v>2</v>
      </c>
      <c r="C19" s="3" t="s">
        <v>67</v>
      </c>
      <c r="D19" s="3" t="s">
        <v>17</v>
      </c>
      <c r="E19" s="3" t="s">
        <v>17</v>
      </c>
      <c r="F19" s="3">
        <v>16</v>
      </c>
      <c r="G19" s="6">
        <f>'Munster 2026–2027 Results'!$M$19</f>
        <v>1</v>
      </c>
      <c r="H19" s="8">
        <f>VLOOKUP(B19,'Munster 2026–2027 Results'!$L$3:$M$16,2,FALSE)*G19</f>
        <v>160</v>
      </c>
    </row>
    <row r="20" spans="1:8" ht="21.95" customHeight="1">
      <c r="A20" s="1" t="s">
        <v>16</v>
      </c>
      <c r="B20" s="1">
        <v>3</v>
      </c>
      <c r="C20" s="1" t="s">
        <v>68</v>
      </c>
      <c r="D20" s="1" t="s">
        <v>10</v>
      </c>
      <c r="E20" s="1" t="s">
        <v>10</v>
      </c>
      <c r="F20" s="1">
        <v>17</v>
      </c>
      <c r="G20" s="7">
        <f>'Munster 2026–2027 Results'!$M$19</f>
        <v>1</v>
      </c>
      <c r="H20" s="9">
        <f>VLOOKUP(B20,'Munster 2026–2027 Results'!$L$3:$M$16,2,FALSE)*G20</f>
        <v>130</v>
      </c>
    </row>
    <row r="21" spans="1:8" ht="21.95" customHeight="1">
      <c r="A21" s="3" t="s">
        <v>16</v>
      </c>
      <c r="B21" s="3">
        <v>3</v>
      </c>
      <c r="C21" s="3" t="s">
        <v>55</v>
      </c>
      <c r="D21" s="3" t="s">
        <v>10</v>
      </c>
      <c r="E21" s="3" t="s">
        <v>10</v>
      </c>
      <c r="F21" s="3">
        <v>18</v>
      </c>
      <c r="G21" s="6">
        <f>'Munster 2026–2027 Results'!$M$19</f>
        <v>1</v>
      </c>
      <c r="H21" s="8">
        <f>VLOOKUP(B21,'Munster 2026–2027 Results'!$L$3:$M$16,2,FALSE)*G21</f>
        <v>130</v>
      </c>
    </row>
    <row r="22" spans="1:8" ht="21.95" customHeight="1">
      <c r="A22" s="1" t="s">
        <v>16</v>
      </c>
      <c r="B22" s="1">
        <v>5</v>
      </c>
      <c r="C22" s="1" t="s">
        <v>69</v>
      </c>
      <c r="D22" s="1" t="s">
        <v>10</v>
      </c>
      <c r="E22" s="1" t="s">
        <v>10</v>
      </c>
      <c r="F22" s="1">
        <v>19</v>
      </c>
      <c r="G22" s="7">
        <f>'Munster 2026–2027 Results'!$M$19</f>
        <v>1</v>
      </c>
      <c r="H22" s="9">
        <f>VLOOKUP(B22,'Munster 2026–2027 Results'!$L$3:$M$16,2,FALSE)*G22</f>
        <v>90</v>
      </c>
    </row>
    <row r="23" spans="1:8" ht="21.95" customHeight="1">
      <c r="A23" s="3" t="s">
        <v>16</v>
      </c>
      <c r="B23" s="3">
        <v>5</v>
      </c>
      <c r="C23" s="3" t="s">
        <v>61</v>
      </c>
      <c r="D23" s="3" t="s">
        <v>58</v>
      </c>
      <c r="E23" s="3" t="s">
        <v>58</v>
      </c>
      <c r="F23" s="3">
        <v>20</v>
      </c>
      <c r="G23" s="6">
        <f>'Munster 2026–2027 Results'!$M$19</f>
        <v>1</v>
      </c>
      <c r="H23" s="8">
        <f>VLOOKUP(B23,'Munster 2026–2027 Results'!$L$3:$M$16,2,FALSE)*G23</f>
        <v>90</v>
      </c>
    </row>
    <row r="24" spans="1:8" ht="21.95" customHeight="1">
      <c r="A24" s="1" t="s">
        <v>16</v>
      </c>
      <c r="B24" s="1">
        <v>7</v>
      </c>
      <c r="C24" s="1" t="s">
        <v>57</v>
      </c>
      <c r="D24" s="1" t="s">
        <v>58</v>
      </c>
      <c r="E24" s="1" t="s">
        <v>58</v>
      </c>
      <c r="F24" s="1">
        <v>21</v>
      </c>
      <c r="G24" s="7">
        <f>'Munster 2026–2027 Results'!$M$19</f>
        <v>1</v>
      </c>
      <c r="H24" s="9">
        <f>VLOOKUP(B24,'Munster 2026–2027 Results'!$L$3:$M$16,2,FALSE)*G24</f>
        <v>75</v>
      </c>
    </row>
    <row r="25" spans="1:8" ht="21.95" customHeight="1">
      <c r="A25" s="3" t="s">
        <v>16</v>
      </c>
      <c r="B25" s="3">
        <v>8</v>
      </c>
      <c r="C25" s="3" t="s">
        <v>70</v>
      </c>
      <c r="D25" s="3" t="s">
        <v>17</v>
      </c>
      <c r="E25" s="3" t="s">
        <v>17</v>
      </c>
      <c r="F25" s="3">
        <v>22</v>
      </c>
      <c r="G25" s="6">
        <f>'Munster 2026–2027 Results'!$M$19</f>
        <v>1</v>
      </c>
      <c r="H25" s="8">
        <f>VLOOKUP(B25,'Munster 2026–2027 Results'!$L$3:$M$16,2,FALSE)*G25</f>
        <v>70</v>
      </c>
    </row>
    <row r="26" spans="1:8" ht="21.95" customHeight="1">
      <c r="A26" s="1" t="s">
        <v>16</v>
      </c>
      <c r="B26" s="1">
        <v>9</v>
      </c>
      <c r="C26" s="1" t="s">
        <v>71</v>
      </c>
      <c r="D26" s="1" t="s">
        <v>10</v>
      </c>
      <c r="E26" s="1" t="s">
        <v>10</v>
      </c>
      <c r="F26" s="1">
        <v>23</v>
      </c>
      <c r="G26" s="7">
        <f>'Munster 2026–2027 Results'!$M$19</f>
        <v>1</v>
      </c>
      <c r="H26" s="9">
        <f>VLOOKUP(B26,'Munster 2026–2027 Results'!$L$3:$M$16,2,FALSE)*G26</f>
        <v>65</v>
      </c>
    </row>
    <row r="27" spans="1:8" ht="21.95" customHeight="1">
      <c r="A27" s="3" t="s">
        <v>16</v>
      </c>
      <c r="B27" s="3">
        <v>9</v>
      </c>
      <c r="C27" s="3" t="s">
        <v>60</v>
      </c>
      <c r="D27" s="3" t="s">
        <v>58</v>
      </c>
      <c r="E27" s="3" t="s">
        <v>58</v>
      </c>
      <c r="F27" s="3">
        <v>24</v>
      </c>
      <c r="G27" s="6">
        <f>'Munster 2026–2027 Results'!$M$19</f>
        <v>1</v>
      </c>
      <c r="H27" s="8">
        <f>VLOOKUP(B27,'Munster 2026–2027 Results'!$L$3:$M$16,2,FALSE)*G27</f>
        <v>65</v>
      </c>
    </row>
    <row r="28" spans="1:8" ht="21.95" customHeight="1">
      <c r="A28" s="1" t="s">
        <v>19</v>
      </c>
      <c r="B28" s="1">
        <v>1</v>
      </c>
      <c r="C28" s="1" t="s">
        <v>73</v>
      </c>
      <c r="D28" s="1" t="s">
        <v>9</v>
      </c>
      <c r="E28" s="1" t="s">
        <v>134</v>
      </c>
      <c r="F28" s="1">
        <v>15</v>
      </c>
      <c r="G28" s="7">
        <f>'Munster 2026–2027 Results'!$M$19</f>
        <v>1</v>
      </c>
      <c r="H28" s="9">
        <f>VLOOKUP(B28,'Munster 2026–2027 Results'!$L$3:$M$16,2,FALSE)*G28</f>
        <v>200</v>
      </c>
    </row>
    <row r="29" spans="1:8" ht="21.95" customHeight="1">
      <c r="A29" s="3" t="s">
        <v>19</v>
      </c>
      <c r="B29" s="3">
        <v>2</v>
      </c>
      <c r="C29" s="3" t="s">
        <v>74</v>
      </c>
      <c r="D29" s="3" t="s">
        <v>10</v>
      </c>
      <c r="E29" s="3" t="s">
        <v>10</v>
      </c>
      <c r="F29" s="3">
        <v>16</v>
      </c>
      <c r="G29" s="6">
        <f>'Munster 2026–2027 Results'!$M$19</f>
        <v>1</v>
      </c>
      <c r="H29" s="8">
        <f>VLOOKUP(B29,'Munster 2026–2027 Results'!$L$3:$M$16,2,FALSE)*G29</f>
        <v>160</v>
      </c>
    </row>
    <row r="30" spans="1:8" ht="21.95" customHeight="1">
      <c r="A30" s="1" t="s">
        <v>19</v>
      </c>
      <c r="B30" s="1">
        <v>3</v>
      </c>
      <c r="C30" s="1" t="s">
        <v>64</v>
      </c>
      <c r="D30" s="1" t="s">
        <v>10</v>
      </c>
      <c r="E30" s="1" t="s">
        <v>10</v>
      </c>
      <c r="F30" s="1">
        <v>17</v>
      </c>
      <c r="G30" s="7">
        <f>'Munster 2026–2027 Results'!$M$19</f>
        <v>1</v>
      </c>
      <c r="H30" s="9">
        <f>VLOOKUP(B30,'Munster 2026–2027 Results'!$L$3:$M$16,2,FALSE)*G30</f>
        <v>130</v>
      </c>
    </row>
    <row r="31" spans="1:8" ht="21.95" customHeight="1">
      <c r="A31" s="3" t="s">
        <v>19</v>
      </c>
      <c r="B31" s="3">
        <v>4</v>
      </c>
      <c r="C31" s="3" t="s">
        <v>75</v>
      </c>
      <c r="D31" s="3" t="s">
        <v>9</v>
      </c>
      <c r="E31" s="3" t="s">
        <v>134</v>
      </c>
      <c r="F31" s="3">
        <v>18</v>
      </c>
      <c r="G31" s="6">
        <f>'Munster 2026–2027 Results'!$M$19</f>
        <v>1</v>
      </c>
      <c r="H31" s="8">
        <f>VLOOKUP(B31,'Munster 2026–2027 Results'!$L$3:$M$16,2,FALSE)*G31</f>
        <v>110</v>
      </c>
    </row>
    <row r="32" spans="1:8" ht="21.95" customHeight="1">
      <c r="A32" s="1" t="s">
        <v>20</v>
      </c>
      <c r="B32" s="1">
        <v>1</v>
      </c>
      <c r="C32" s="1" t="s">
        <v>77</v>
      </c>
      <c r="D32" s="1" t="s">
        <v>21</v>
      </c>
      <c r="E32" s="1" t="s">
        <v>135</v>
      </c>
      <c r="F32" s="1">
        <v>15</v>
      </c>
      <c r="G32" s="7">
        <f>'Munster 2026–2027 Results'!$M$19</f>
        <v>1</v>
      </c>
      <c r="H32" s="9">
        <f>VLOOKUP(B32,'Munster 2026–2027 Results'!$L$3:$M$16,2,FALSE)*G32</f>
        <v>200</v>
      </c>
    </row>
    <row r="33" spans="1:8" ht="21.95" customHeight="1">
      <c r="A33" s="3" t="s">
        <v>20</v>
      </c>
      <c r="B33" s="3">
        <v>2</v>
      </c>
      <c r="C33" s="3" t="s">
        <v>78</v>
      </c>
      <c r="D33" s="3" t="s">
        <v>9</v>
      </c>
      <c r="E33" s="3" t="s">
        <v>134</v>
      </c>
      <c r="F33" s="3">
        <v>16</v>
      </c>
      <c r="G33" s="6">
        <f>'Munster 2026–2027 Results'!$M$19</f>
        <v>1</v>
      </c>
      <c r="H33" s="8">
        <f>VLOOKUP(B33,'Munster 2026–2027 Results'!$L$3:$M$16,2,FALSE)*G33</f>
        <v>160</v>
      </c>
    </row>
    <row r="34" spans="1:8" ht="21.95" customHeight="1">
      <c r="A34" s="1" t="s">
        <v>20</v>
      </c>
      <c r="B34" s="1">
        <v>3</v>
      </c>
      <c r="C34" s="1" t="s">
        <v>79</v>
      </c>
      <c r="D34" s="1" t="s">
        <v>10</v>
      </c>
      <c r="E34" s="1" t="s">
        <v>10</v>
      </c>
      <c r="F34" s="1">
        <v>17</v>
      </c>
      <c r="G34" s="7">
        <f>'Munster 2026–2027 Results'!$M$19</f>
        <v>1</v>
      </c>
      <c r="H34" s="9">
        <f>VLOOKUP(B34,'Munster 2026–2027 Results'!$L$3:$M$16,2,FALSE)*G34</f>
        <v>130</v>
      </c>
    </row>
    <row r="35" spans="1:8" ht="21.95" customHeight="1">
      <c r="A35" s="3" t="s">
        <v>20</v>
      </c>
      <c r="B35" s="3">
        <v>3</v>
      </c>
      <c r="C35" s="3" t="s">
        <v>80</v>
      </c>
      <c r="D35" s="3" t="s">
        <v>10</v>
      </c>
      <c r="E35" s="3" t="s">
        <v>10</v>
      </c>
      <c r="F35" s="3">
        <v>18</v>
      </c>
      <c r="G35" s="6">
        <f>'Munster 2026–2027 Results'!$M$19</f>
        <v>1</v>
      </c>
      <c r="H35" s="8">
        <f>VLOOKUP(B35,'Munster 2026–2027 Results'!$L$3:$M$16,2,FALSE)*G35</f>
        <v>130</v>
      </c>
    </row>
    <row r="36" spans="1:8" ht="21.95" customHeight="1">
      <c r="A36" s="1" t="s">
        <v>20</v>
      </c>
      <c r="B36" s="1">
        <v>5</v>
      </c>
      <c r="C36" s="1" t="s">
        <v>81</v>
      </c>
      <c r="D36" s="1" t="s">
        <v>10</v>
      </c>
      <c r="E36" s="1" t="s">
        <v>10</v>
      </c>
      <c r="F36" s="1">
        <v>19</v>
      </c>
      <c r="G36" s="7">
        <f>'Munster 2026–2027 Results'!$M$19</f>
        <v>1</v>
      </c>
      <c r="H36" s="9">
        <f>VLOOKUP(B36,'Munster 2026–2027 Results'!$L$3:$M$16,2,FALSE)*G36</f>
        <v>90</v>
      </c>
    </row>
    <row r="37" spans="1:8" ht="21.95" customHeight="1">
      <c r="A37" s="3" t="s">
        <v>20</v>
      </c>
      <c r="B37" s="3">
        <v>5</v>
      </c>
      <c r="C37" s="3" t="s">
        <v>68</v>
      </c>
      <c r="D37" s="3" t="s">
        <v>10</v>
      </c>
      <c r="E37" s="3" t="s">
        <v>10</v>
      </c>
      <c r="F37" s="3">
        <v>20</v>
      </c>
      <c r="G37" s="6">
        <f>'Munster 2026–2027 Results'!$M$19</f>
        <v>1</v>
      </c>
      <c r="H37" s="8">
        <f>VLOOKUP(B37,'Munster 2026–2027 Results'!$L$3:$M$16,2,FALSE)*G37</f>
        <v>90</v>
      </c>
    </row>
    <row r="38" spans="1:8" ht="21.95" customHeight="1">
      <c r="A38" s="1" t="s">
        <v>20</v>
      </c>
      <c r="B38" s="1">
        <v>7</v>
      </c>
      <c r="C38" s="1" t="s">
        <v>82</v>
      </c>
      <c r="D38" s="1" t="s">
        <v>21</v>
      </c>
      <c r="E38" s="1" t="s">
        <v>135</v>
      </c>
      <c r="F38" s="1">
        <v>21</v>
      </c>
      <c r="G38" s="7">
        <f>'Munster 2026–2027 Results'!$M$19</f>
        <v>1</v>
      </c>
      <c r="H38" s="9">
        <f>VLOOKUP(B38,'Munster 2026–2027 Results'!$L$3:$M$16,2,FALSE)*G38</f>
        <v>75</v>
      </c>
    </row>
    <row r="39" spans="1:8" ht="21.95" customHeight="1">
      <c r="A39" s="3" t="s">
        <v>20</v>
      </c>
      <c r="B39" s="3">
        <v>8</v>
      </c>
      <c r="C39" s="3" t="s">
        <v>83</v>
      </c>
      <c r="D39" s="3" t="s">
        <v>10</v>
      </c>
      <c r="E39" s="3" t="s">
        <v>10</v>
      </c>
      <c r="F39" s="3">
        <v>22</v>
      </c>
      <c r="G39" s="6">
        <f>'Munster 2026–2027 Results'!$M$19</f>
        <v>1</v>
      </c>
      <c r="H39" s="8">
        <f>VLOOKUP(B39,'Munster 2026–2027 Results'!$L$3:$M$16,2,FALSE)*G39</f>
        <v>70</v>
      </c>
    </row>
    <row r="40" spans="1:8" ht="21.95" customHeight="1">
      <c r="A40" s="1" t="s">
        <v>22</v>
      </c>
      <c r="B40" s="1">
        <v>1</v>
      </c>
      <c r="C40" s="1" t="s">
        <v>85</v>
      </c>
      <c r="D40" s="1" t="s">
        <v>10</v>
      </c>
      <c r="E40" s="1" t="s">
        <v>10</v>
      </c>
      <c r="F40" s="1">
        <v>15</v>
      </c>
      <c r="G40" s="7">
        <f>'Munster 2026–2027 Results'!$M$19</f>
        <v>1</v>
      </c>
      <c r="H40" s="9">
        <f>VLOOKUP(B40,'Munster 2026–2027 Results'!$L$3:$M$16,2,FALSE)*G40</f>
        <v>200</v>
      </c>
    </row>
    <row r="41" spans="1:8" ht="21.95" customHeight="1">
      <c r="A41" s="3" t="s">
        <v>22</v>
      </c>
      <c r="B41" s="3">
        <v>2</v>
      </c>
      <c r="C41" s="3" t="s">
        <v>74</v>
      </c>
      <c r="D41" s="3" t="s">
        <v>10</v>
      </c>
      <c r="E41" s="3" t="s">
        <v>10</v>
      </c>
      <c r="F41" s="3">
        <v>16</v>
      </c>
      <c r="G41" s="6">
        <f>'Munster 2026–2027 Results'!$M$19</f>
        <v>1</v>
      </c>
      <c r="H41" s="8">
        <f>VLOOKUP(B41,'Munster 2026–2027 Results'!$L$3:$M$16,2,FALSE)*G41</f>
        <v>160</v>
      </c>
    </row>
    <row r="42" spans="1:8" ht="21.95" customHeight="1">
      <c r="A42" s="1" t="s">
        <v>22</v>
      </c>
      <c r="B42" s="1">
        <v>3</v>
      </c>
      <c r="C42" s="1" t="s">
        <v>73</v>
      </c>
      <c r="D42" s="1" t="s">
        <v>9</v>
      </c>
      <c r="E42" s="1" t="s">
        <v>134</v>
      </c>
      <c r="F42" s="1">
        <v>17</v>
      </c>
      <c r="G42" s="7">
        <f>'Munster 2026–2027 Results'!$M$19</f>
        <v>1</v>
      </c>
      <c r="H42" s="9">
        <f>VLOOKUP(B42,'Munster 2026–2027 Results'!$L$3:$M$16,2,FALSE)*G42</f>
        <v>130</v>
      </c>
    </row>
    <row r="43" spans="1:8" ht="21.95" customHeight="1">
      <c r="A43" s="3" t="s">
        <v>22</v>
      </c>
      <c r="B43" s="3">
        <v>4</v>
      </c>
      <c r="C43" s="3" t="s">
        <v>75</v>
      </c>
      <c r="D43" s="3" t="s">
        <v>9</v>
      </c>
      <c r="E43" s="3" t="s">
        <v>134</v>
      </c>
      <c r="F43" s="3">
        <v>18</v>
      </c>
      <c r="G43" s="6">
        <f>'Munster 2026–2027 Results'!$M$19</f>
        <v>1</v>
      </c>
      <c r="H43" s="8">
        <f>VLOOKUP(B43,'Munster 2026–2027 Results'!$L$3:$M$16,2,FALSE)*G43</f>
        <v>110</v>
      </c>
    </row>
    <row r="44" spans="1:8" ht="21.95" customHeight="1">
      <c r="A44" s="1" t="s">
        <v>23</v>
      </c>
      <c r="B44" s="1">
        <v>1</v>
      </c>
      <c r="C44" s="1" t="s">
        <v>78</v>
      </c>
      <c r="D44" s="1" t="s">
        <v>9</v>
      </c>
      <c r="E44" s="1" t="s">
        <v>134</v>
      </c>
      <c r="F44" s="1">
        <v>26</v>
      </c>
      <c r="G44" s="7">
        <f>'Munster 2026–2027 Results'!$M$19</f>
        <v>1</v>
      </c>
      <c r="H44" s="9">
        <f>VLOOKUP(B44,'Munster 2026–2027 Results'!$L$3:$M$16,2,FALSE)*G44</f>
        <v>200</v>
      </c>
    </row>
    <row r="45" spans="1:8" ht="21.95" customHeight="1">
      <c r="A45" s="3" t="s">
        <v>23</v>
      </c>
      <c r="B45" s="3">
        <v>2</v>
      </c>
      <c r="C45" s="3" t="s">
        <v>87</v>
      </c>
      <c r="D45" s="3" t="s">
        <v>24</v>
      </c>
      <c r="E45" s="3" t="s">
        <v>136</v>
      </c>
      <c r="F45" s="3">
        <v>27</v>
      </c>
      <c r="G45" s="6">
        <f>'Munster 2026–2027 Results'!$M$19</f>
        <v>1</v>
      </c>
      <c r="H45" s="8">
        <f>VLOOKUP(B45,'Munster 2026–2027 Results'!$L$3:$M$16,2,FALSE)*G45</f>
        <v>160</v>
      </c>
    </row>
    <row r="46" spans="1:8" ht="21.95" customHeight="1">
      <c r="A46" s="1" t="s">
        <v>23</v>
      </c>
      <c r="B46" s="1">
        <v>3</v>
      </c>
      <c r="C46" s="1" t="s">
        <v>88</v>
      </c>
      <c r="D46" s="1" t="s">
        <v>9</v>
      </c>
      <c r="E46" s="1" t="s">
        <v>134</v>
      </c>
      <c r="F46" s="1">
        <v>28</v>
      </c>
      <c r="G46" s="7">
        <f>'Munster 2026–2027 Results'!$M$19</f>
        <v>1</v>
      </c>
      <c r="H46" s="9">
        <f>VLOOKUP(B46,'Munster 2026–2027 Results'!$L$3:$M$16,2,FALSE)*G46</f>
        <v>130</v>
      </c>
    </row>
    <row r="47" spans="1:8" ht="21.95" customHeight="1">
      <c r="A47" s="3" t="s">
        <v>23</v>
      </c>
      <c r="B47" s="3">
        <v>3</v>
      </c>
      <c r="C47" s="3" t="s">
        <v>89</v>
      </c>
      <c r="D47" s="3" t="s">
        <v>9</v>
      </c>
      <c r="E47" s="3" t="s">
        <v>134</v>
      </c>
      <c r="F47" s="3">
        <v>29</v>
      </c>
      <c r="G47" s="6">
        <f>'Munster 2026–2027 Results'!$M$19</f>
        <v>1</v>
      </c>
      <c r="H47" s="8">
        <f>VLOOKUP(B47,'Munster 2026–2027 Results'!$L$3:$M$16,2,FALSE)*G47</f>
        <v>130</v>
      </c>
    </row>
    <row r="48" spans="1:8" ht="21.95" customHeight="1">
      <c r="A48" s="1" t="s">
        <v>23</v>
      </c>
      <c r="B48" s="1">
        <v>5</v>
      </c>
      <c r="C48" s="1" t="s">
        <v>90</v>
      </c>
      <c r="D48" s="1" t="s">
        <v>9</v>
      </c>
      <c r="E48" s="1" t="s">
        <v>134</v>
      </c>
      <c r="F48" s="1">
        <v>30</v>
      </c>
      <c r="G48" s="7">
        <f>'Munster 2026–2027 Results'!$M$19</f>
        <v>1</v>
      </c>
      <c r="H48" s="9">
        <f>VLOOKUP(B48,'Munster 2026–2027 Results'!$L$3:$M$16,2,FALSE)*G48</f>
        <v>90</v>
      </c>
    </row>
    <row r="49" spans="1:8" ht="21.95" customHeight="1">
      <c r="A49" s="3" t="s">
        <v>23</v>
      </c>
      <c r="B49" s="3">
        <v>6</v>
      </c>
      <c r="C49" s="3" t="s">
        <v>91</v>
      </c>
      <c r="D49" s="3" t="s">
        <v>9</v>
      </c>
      <c r="E49" s="3" t="s">
        <v>134</v>
      </c>
      <c r="F49" s="3">
        <v>31</v>
      </c>
      <c r="G49" s="6">
        <f>'Munster 2026–2027 Results'!$M$19</f>
        <v>1</v>
      </c>
      <c r="H49" s="8">
        <f>VLOOKUP(B49,'Munster 2026–2027 Results'!$L$3:$M$16,2,FALSE)*G49</f>
        <v>80</v>
      </c>
    </row>
    <row r="50" spans="1:8" ht="21.95" customHeight="1">
      <c r="A50" s="1" t="s">
        <v>26</v>
      </c>
      <c r="B50" s="1">
        <v>1</v>
      </c>
      <c r="C50" s="1" t="s">
        <v>93</v>
      </c>
      <c r="D50" s="1" t="s">
        <v>17</v>
      </c>
      <c r="E50" s="1" t="s">
        <v>17</v>
      </c>
      <c r="F50" s="1">
        <v>35</v>
      </c>
      <c r="G50" s="7">
        <f>'Munster 2026–2027 Results'!$M$19</f>
        <v>1</v>
      </c>
      <c r="H50" s="9">
        <f>VLOOKUP(B50,'Munster 2026–2027 Results'!$L$3:$M$16,2,FALSE)*G50</f>
        <v>200</v>
      </c>
    </row>
    <row r="51" spans="1:8" ht="21.95" customHeight="1">
      <c r="A51" s="3" t="s">
        <v>26</v>
      </c>
      <c r="B51" s="3">
        <v>2</v>
      </c>
      <c r="C51" s="3" t="s">
        <v>94</v>
      </c>
      <c r="D51" s="3" t="s">
        <v>9</v>
      </c>
      <c r="E51" s="3" t="s">
        <v>134</v>
      </c>
      <c r="F51" s="3">
        <v>36</v>
      </c>
      <c r="G51" s="6">
        <f>'Munster 2026–2027 Results'!$M$19</f>
        <v>1</v>
      </c>
      <c r="H51" s="8">
        <f>VLOOKUP(B51,'Munster 2026–2027 Results'!$L$3:$M$16,2,FALSE)*G51</f>
        <v>160</v>
      </c>
    </row>
    <row r="52" spans="1:8" ht="21.95" customHeight="1">
      <c r="A52" s="1" t="s">
        <v>26</v>
      </c>
      <c r="B52" s="1">
        <v>3</v>
      </c>
      <c r="C52" s="1" t="s">
        <v>95</v>
      </c>
      <c r="D52" s="1" t="s">
        <v>10</v>
      </c>
      <c r="E52" s="1" t="s">
        <v>10</v>
      </c>
      <c r="F52" s="1">
        <v>37</v>
      </c>
      <c r="G52" s="7">
        <f>'Munster 2026–2027 Results'!$M$19</f>
        <v>1</v>
      </c>
      <c r="H52" s="9">
        <f>VLOOKUP(B52,'Munster 2026–2027 Results'!$L$3:$M$16,2,FALSE)*G52</f>
        <v>130</v>
      </c>
    </row>
    <row r="53" spans="1:8" ht="21.95" customHeight="1">
      <c r="A53" s="3" t="s">
        <v>26</v>
      </c>
      <c r="B53" s="3">
        <v>3</v>
      </c>
      <c r="C53" s="3" t="s">
        <v>96</v>
      </c>
      <c r="D53" s="3" t="s">
        <v>17</v>
      </c>
      <c r="E53" s="3" t="s">
        <v>17</v>
      </c>
      <c r="F53" s="3">
        <v>38</v>
      </c>
      <c r="G53" s="6">
        <f>'Munster 2026–2027 Results'!$M$19</f>
        <v>1</v>
      </c>
      <c r="H53" s="8">
        <f>VLOOKUP(B53,'Munster 2026–2027 Results'!$L$3:$M$16,2,FALSE)*G53</f>
        <v>130</v>
      </c>
    </row>
    <row r="54" spans="1:8" ht="21.95" customHeight="1">
      <c r="A54" s="1" t="s">
        <v>26</v>
      </c>
      <c r="B54" s="1">
        <v>5</v>
      </c>
      <c r="C54" s="1" t="s">
        <v>97</v>
      </c>
      <c r="D54" s="1" t="s">
        <v>10</v>
      </c>
      <c r="E54" s="1" t="s">
        <v>10</v>
      </c>
      <c r="F54" s="1">
        <v>39</v>
      </c>
      <c r="G54" s="7">
        <f>'Munster 2026–2027 Results'!$M$19</f>
        <v>1</v>
      </c>
      <c r="H54" s="9">
        <f>VLOOKUP(B54,'Munster 2026–2027 Results'!$L$3:$M$16,2,FALSE)*G54</f>
        <v>90</v>
      </c>
    </row>
    <row r="55" spans="1:8" ht="21.95" customHeight="1">
      <c r="A55" s="3" t="s">
        <v>26</v>
      </c>
      <c r="B55" s="3">
        <v>6</v>
      </c>
      <c r="C55" s="3" t="s">
        <v>98</v>
      </c>
      <c r="D55" s="3"/>
      <c r="E55" s="3"/>
      <c r="F55" s="3">
        <v>40</v>
      </c>
      <c r="G55" s="6">
        <f>'Munster 2026–2027 Results'!$M$19</f>
        <v>1</v>
      </c>
      <c r="H55" s="8">
        <f>VLOOKUP(B55,'Munster 2026–2027 Results'!$L$3:$M$16,2,FALSE)*G55</f>
        <v>80</v>
      </c>
    </row>
    <row r="56" spans="1:8" ht="21.95" customHeight="1">
      <c r="A56" s="1" t="s">
        <v>26</v>
      </c>
      <c r="B56" s="1">
        <v>7</v>
      </c>
      <c r="C56" s="1" t="s">
        <v>99</v>
      </c>
      <c r="D56" s="1"/>
      <c r="E56" s="1"/>
      <c r="F56" s="1">
        <v>41</v>
      </c>
      <c r="G56" s="7">
        <f>'Munster 2026–2027 Results'!$M$19</f>
        <v>1</v>
      </c>
      <c r="H56" s="9">
        <f>VLOOKUP(B56,'Munster 2026–2027 Results'!$L$3:$M$16,2,FALSE)*G56</f>
        <v>75</v>
      </c>
    </row>
    <row r="57" spans="1:8" ht="21.95" customHeight="1">
      <c r="A57" s="3" t="s">
        <v>26</v>
      </c>
      <c r="B57" s="3">
        <v>7</v>
      </c>
      <c r="C57" s="3" t="s">
        <v>100</v>
      </c>
      <c r="D57" s="3" t="s">
        <v>10</v>
      </c>
      <c r="E57" s="3" t="s">
        <v>10</v>
      </c>
      <c r="F57" s="3">
        <v>42</v>
      </c>
      <c r="G57" s="6">
        <f>'Munster 2026–2027 Results'!$M$19</f>
        <v>1</v>
      </c>
      <c r="H57" s="8">
        <f>VLOOKUP(B57,'Munster 2026–2027 Results'!$L$3:$M$16,2,FALSE)*G57</f>
        <v>75</v>
      </c>
    </row>
    <row r="58" spans="1:8" ht="21.95" customHeight="1">
      <c r="A58" s="1" t="s">
        <v>28</v>
      </c>
      <c r="B58" s="1">
        <v>1</v>
      </c>
      <c r="C58" s="1" t="s">
        <v>102</v>
      </c>
      <c r="D58" s="1" t="s">
        <v>21</v>
      </c>
      <c r="E58" s="1" t="s">
        <v>137</v>
      </c>
      <c r="F58" s="1">
        <v>35</v>
      </c>
      <c r="G58" s="7">
        <f>'Munster 2026–2027 Results'!$M$19</f>
        <v>1</v>
      </c>
      <c r="H58" s="9">
        <f>VLOOKUP(B58,'Munster 2026–2027 Results'!$L$3:$M$16,2,FALSE)*G58</f>
        <v>200</v>
      </c>
    </row>
    <row r="59" spans="1:8" ht="21.95" customHeight="1">
      <c r="A59" s="3" t="s">
        <v>28</v>
      </c>
      <c r="B59" s="3">
        <v>2</v>
      </c>
      <c r="C59" s="3" t="s">
        <v>103</v>
      </c>
      <c r="D59" s="3" t="s">
        <v>24</v>
      </c>
      <c r="E59" s="3" t="s">
        <v>136</v>
      </c>
      <c r="F59" s="3">
        <v>36</v>
      </c>
      <c r="G59" s="6">
        <f>'Munster 2026–2027 Results'!$M$19</f>
        <v>1</v>
      </c>
      <c r="H59" s="8">
        <f>VLOOKUP(B59,'Munster 2026–2027 Results'!$L$3:$M$16,2,FALSE)*G59</f>
        <v>160</v>
      </c>
    </row>
    <row r="60" spans="1:8" ht="21.95" customHeight="1">
      <c r="A60" s="1" t="s">
        <v>28</v>
      </c>
      <c r="B60" s="1">
        <v>3</v>
      </c>
      <c r="C60" s="1" t="s">
        <v>104</v>
      </c>
      <c r="D60" s="1" t="s">
        <v>9</v>
      </c>
      <c r="E60" s="1" t="s">
        <v>138</v>
      </c>
      <c r="F60" s="1">
        <v>37</v>
      </c>
      <c r="G60" s="7">
        <f>'Munster 2026–2027 Results'!$M$19</f>
        <v>1</v>
      </c>
      <c r="H60" s="9">
        <f>VLOOKUP(B60,'Munster 2026–2027 Results'!$L$3:$M$16,2,FALSE)*G60</f>
        <v>130</v>
      </c>
    </row>
    <row r="61" spans="1:8" ht="21.95" customHeight="1">
      <c r="A61" s="3" t="s">
        <v>28</v>
      </c>
      <c r="B61" s="3">
        <v>3</v>
      </c>
      <c r="C61" s="3" t="s">
        <v>105</v>
      </c>
      <c r="D61" s="3" t="s">
        <v>21</v>
      </c>
      <c r="E61" s="3" t="s">
        <v>137</v>
      </c>
      <c r="F61" s="3">
        <v>38</v>
      </c>
      <c r="G61" s="6">
        <f>'Munster 2026–2027 Results'!$M$19</f>
        <v>1</v>
      </c>
      <c r="H61" s="8">
        <f>VLOOKUP(B61,'Munster 2026–2027 Results'!$L$3:$M$16,2,FALSE)*G61</f>
        <v>130</v>
      </c>
    </row>
    <row r="62" spans="1:8" ht="21.95" customHeight="1">
      <c r="A62" s="1" t="s">
        <v>28</v>
      </c>
      <c r="B62" s="1">
        <v>5</v>
      </c>
      <c r="C62" s="1" t="s">
        <v>106</v>
      </c>
      <c r="D62" s="1" t="s">
        <v>58</v>
      </c>
      <c r="E62" s="1" t="s">
        <v>58</v>
      </c>
      <c r="F62" s="1">
        <v>39</v>
      </c>
      <c r="G62" s="7">
        <f>'Munster 2026–2027 Results'!$M$19</f>
        <v>1</v>
      </c>
      <c r="H62" s="9">
        <f>VLOOKUP(B62,'Munster 2026–2027 Results'!$L$3:$M$16,2,FALSE)*G62</f>
        <v>90</v>
      </c>
    </row>
    <row r="63" spans="1:8" ht="21.95" customHeight="1">
      <c r="A63" s="3" t="s">
        <v>28</v>
      </c>
      <c r="B63" s="3">
        <v>6</v>
      </c>
      <c r="C63" s="3" t="s">
        <v>107</v>
      </c>
      <c r="D63" s="3" t="s">
        <v>9</v>
      </c>
      <c r="E63" s="3" t="s">
        <v>138</v>
      </c>
      <c r="F63" s="3">
        <v>40</v>
      </c>
      <c r="G63" s="6">
        <f>'Munster 2026–2027 Results'!$M$19</f>
        <v>1</v>
      </c>
      <c r="H63" s="8">
        <f>VLOOKUP(B63,'Munster 2026–2027 Results'!$L$3:$M$16,2,FALSE)*G63</f>
        <v>80</v>
      </c>
    </row>
    <row r="64" spans="1:8" ht="21.95" customHeight="1">
      <c r="A64" s="1" t="s">
        <v>28</v>
      </c>
      <c r="B64" s="1">
        <v>7</v>
      </c>
      <c r="C64" s="1" t="s">
        <v>108</v>
      </c>
      <c r="D64" s="1" t="s">
        <v>9</v>
      </c>
      <c r="E64" s="1" t="s">
        <v>138</v>
      </c>
      <c r="F64" s="1">
        <v>41</v>
      </c>
      <c r="G64" s="7">
        <f>'Munster 2026–2027 Results'!$M$19</f>
        <v>1</v>
      </c>
      <c r="H64" s="9">
        <f>VLOOKUP(B64,'Munster 2026–2027 Results'!$L$3:$M$16,2,FALSE)*G64</f>
        <v>75</v>
      </c>
    </row>
    <row r="65" spans="1:8" ht="21.95" customHeight="1">
      <c r="A65" s="3" t="s">
        <v>28</v>
      </c>
      <c r="B65" s="3">
        <v>7</v>
      </c>
      <c r="C65" s="3" t="s">
        <v>109</v>
      </c>
      <c r="D65" s="3" t="s">
        <v>9</v>
      </c>
      <c r="E65" s="3" t="s">
        <v>138</v>
      </c>
      <c r="F65" s="3">
        <v>42</v>
      </c>
      <c r="G65" s="6">
        <f>'Munster 2026–2027 Results'!$M$19</f>
        <v>1</v>
      </c>
      <c r="H65" s="8">
        <f>VLOOKUP(B65,'Munster 2026–2027 Results'!$L$3:$M$16,2,FALSE)*G65</f>
        <v>75</v>
      </c>
    </row>
    <row r="66" spans="1:8" ht="21.95" customHeight="1">
      <c r="A66" s="1" t="s">
        <v>30</v>
      </c>
      <c r="B66" s="1">
        <v>1</v>
      </c>
      <c r="C66" s="1" t="s">
        <v>93</v>
      </c>
      <c r="D66" s="1" t="s">
        <v>17</v>
      </c>
      <c r="E66" s="1" t="s">
        <v>17</v>
      </c>
      <c r="F66" s="1">
        <v>35</v>
      </c>
      <c r="G66" s="7">
        <f>'Munster 2026–2027 Results'!$M$19</f>
        <v>1</v>
      </c>
      <c r="H66" s="9">
        <f>VLOOKUP(B66,'Munster 2026–2027 Results'!$L$3:$M$16,2,FALSE)*G66</f>
        <v>200</v>
      </c>
    </row>
    <row r="67" spans="1:8" ht="21.95" customHeight="1">
      <c r="A67" s="3" t="s">
        <v>30</v>
      </c>
      <c r="B67" s="3">
        <v>2</v>
      </c>
      <c r="C67" s="3" t="s">
        <v>111</v>
      </c>
      <c r="D67" s="3" t="s">
        <v>10</v>
      </c>
      <c r="E67" s="3" t="s">
        <v>10</v>
      </c>
      <c r="F67" s="3">
        <v>36</v>
      </c>
      <c r="G67" s="6">
        <f>'Munster 2026–2027 Results'!$M$19</f>
        <v>1</v>
      </c>
      <c r="H67" s="8">
        <f>VLOOKUP(B67,'Munster 2026–2027 Results'!$L$3:$M$16,2,FALSE)*G67</f>
        <v>160</v>
      </c>
    </row>
    <row r="68" spans="1:8" ht="21.95" customHeight="1">
      <c r="A68" s="1" t="s">
        <v>30</v>
      </c>
      <c r="B68" s="1">
        <v>3</v>
      </c>
      <c r="C68" s="1" t="s">
        <v>95</v>
      </c>
      <c r="D68" s="1" t="s">
        <v>10</v>
      </c>
      <c r="E68" s="1" t="s">
        <v>10</v>
      </c>
      <c r="F68" s="1">
        <v>37</v>
      </c>
      <c r="G68" s="7">
        <f>'Munster 2026–2027 Results'!$M$19</f>
        <v>1</v>
      </c>
      <c r="H68" s="9">
        <f>VLOOKUP(B68,'Munster 2026–2027 Results'!$L$3:$M$16,2,FALSE)*G68</f>
        <v>130</v>
      </c>
    </row>
    <row r="69" spans="1:8" ht="21.95" customHeight="1">
      <c r="A69" s="3" t="s">
        <v>30</v>
      </c>
      <c r="B69" s="3">
        <v>3</v>
      </c>
      <c r="C69" s="3" t="s">
        <v>78</v>
      </c>
      <c r="D69" s="3" t="s">
        <v>9</v>
      </c>
      <c r="E69" s="3" t="s">
        <v>134</v>
      </c>
      <c r="F69" s="3">
        <v>38</v>
      </c>
      <c r="G69" s="6">
        <f>'Munster 2026–2027 Results'!$M$19</f>
        <v>1</v>
      </c>
      <c r="H69" s="8">
        <f>VLOOKUP(B69,'Munster 2026–2027 Results'!$L$3:$M$16,2,FALSE)*G69</f>
        <v>130</v>
      </c>
    </row>
    <row r="70" spans="1:8" ht="21.95" customHeight="1">
      <c r="A70" s="1" t="s">
        <v>30</v>
      </c>
      <c r="B70" s="1">
        <v>5</v>
      </c>
      <c r="C70" s="1" t="s">
        <v>94</v>
      </c>
      <c r="D70" s="1" t="s">
        <v>9</v>
      </c>
      <c r="E70" s="1" t="s">
        <v>134</v>
      </c>
      <c r="F70" s="1">
        <v>39</v>
      </c>
      <c r="G70" s="7">
        <f>'Munster 2026–2027 Results'!$M$19</f>
        <v>1</v>
      </c>
      <c r="H70" s="9">
        <f>VLOOKUP(B70,'Munster 2026–2027 Results'!$L$3:$M$16,2,FALSE)*G70</f>
        <v>90</v>
      </c>
    </row>
    <row r="71" spans="1:8" ht="21.95" customHeight="1">
      <c r="A71" s="3" t="s">
        <v>30</v>
      </c>
      <c r="B71" s="3">
        <v>5</v>
      </c>
      <c r="C71" s="3" t="s">
        <v>99</v>
      </c>
      <c r="D71" s="3"/>
      <c r="E71" s="3"/>
      <c r="F71" s="3">
        <v>40</v>
      </c>
      <c r="G71" s="6">
        <f>'Munster 2026–2027 Results'!$M$19</f>
        <v>1</v>
      </c>
      <c r="H71" s="8">
        <f>VLOOKUP(B71,'Munster 2026–2027 Results'!$L$3:$M$16,2,FALSE)*G71</f>
        <v>90</v>
      </c>
    </row>
    <row r="72" spans="1:8" ht="21.95" customHeight="1">
      <c r="A72" s="1" t="s">
        <v>30</v>
      </c>
      <c r="B72" s="1">
        <v>5</v>
      </c>
      <c r="C72" s="1" t="s">
        <v>112</v>
      </c>
      <c r="D72" s="1" t="s">
        <v>10</v>
      </c>
      <c r="E72" s="1" t="s">
        <v>10</v>
      </c>
      <c r="F72" s="1">
        <v>41</v>
      </c>
      <c r="G72" s="7">
        <f>'Munster 2026–2027 Results'!$M$19</f>
        <v>1</v>
      </c>
      <c r="H72" s="9">
        <f>VLOOKUP(B72,'Munster 2026–2027 Results'!$L$3:$M$16,2,FALSE)*G72</f>
        <v>90</v>
      </c>
    </row>
    <row r="73" spans="1:8" ht="21.95" customHeight="1">
      <c r="A73" s="3" t="s">
        <v>30</v>
      </c>
      <c r="B73" s="3">
        <v>5</v>
      </c>
      <c r="C73" s="3" t="s">
        <v>113</v>
      </c>
      <c r="D73" s="3" t="s">
        <v>10</v>
      </c>
      <c r="E73" s="3" t="s">
        <v>10</v>
      </c>
      <c r="F73" s="3">
        <v>42</v>
      </c>
      <c r="G73" s="6">
        <f>'Munster 2026–2027 Results'!$M$19</f>
        <v>1</v>
      </c>
      <c r="H73" s="8">
        <f>VLOOKUP(B73,'Munster 2026–2027 Results'!$L$3:$M$16,2,FALSE)*G73</f>
        <v>90</v>
      </c>
    </row>
    <row r="74" spans="1:8" ht="21.95" customHeight="1">
      <c r="A74" s="1" t="s">
        <v>30</v>
      </c>
      <c r="B74" s="1">
        <v>9</v>
      </c>
      <c r="C74" s="1" t="s">
        <v>97</v>
      </c>
      <c r="D74" s="1" t="s">
        <v>10</v>
      </c>
      <c r="E74" s="1" t="s">
        <v>10</v>
      </c>
      <c r="F74" s="1">
        <v>43</v>
      </c>
      <c r="G74" s="7">
        <f>'Munster 2026–2027 Results'!$M$19</f>
        <v>1</v>
      </c>
      <c r="H74" s="9">
        <f>VLOOKUP(B74,'Munster 2026–2027 Results'!$L$3:$M$16,2,FALSE)*G74</f>
        <v>65</v>
      </c>
    </row>
    <row r="75" spans="1:8" ht="21.95" customHeight="1">
      <c r="A75" s="3" t="s">
        <v>30</v>
      </c>
      <c r="B75" s="3">
        <v>10</v>
      </c>
      <c r="C75" s="3" t="s">
        <v>77</v>
      </c>
      <c r="D75" s="3" t="s">
        <v>21</v>
      </c>
      <c r="E75" s="3" t="s">
        <v>135</v>
      </c>
      <c r="F75" s="3">
        <v>44</v>
      </c>
      <c r="G75" s="6">
        <f>'Munster 2026–2027 Results'!$M$19</f>
        <v>1</v>
      </c>
      <c r="H75" s="8">
        <f>VLOOKUP(B75,'Munster 2026–2027 Results'!$L$3:$M$16,2,FALSE)*G75</f>
        <v>60</v>
      </c>
    </row>
    <row r="76" spans="1:8" ht="21.95" customHeight="1">
      <c r="A76" s="1" t="s">
        <v>30</v>
      </c>
      <c r="B76" s="1">
        <v>11</v>
      </c>
      <c r="C76" s="1" t="s">
        <v>80</v>
      </c>
      <c r="D76" s="1" t="s">
        <v>10</v>
      </c>
      <c r="E76" s="1" t="s">
        <v>10</v>
      </c>
      <c r="F76" s="1">
        <v>45</v>
      </c>
      <c r="G76" s="7">
        <f>'Munster 2026–2027 Results'!$M$19</f>
        <v>1</v>
      </c>
      <c r="H76" s="9">
        <f>VLOOKUP(B76,'Munster 2026–2027 Results'!$L$3:$M$16,2,FALSE)*G76</f>
        <v>55</v>
      </c>
    </row>
    <row r="77" spans="1:8" ht="21.95" customHeight="1">
      <c r="A77" s="3" t="s">
        <v>30</v>
      </c>
      <c r="B77" s="3">
        <v>12</v>
      </c>
      <c r="C77" s="3" t="s">
        <v>79</v>
      </c>
      <c r="D77" s="3" t="s">
        <v>10</v>
      </c>
      <c r="E77" s="3" t="s">
        <v>10</v>
      </c>
      <c r="F77" s="3">
        <v>46</v>
      </c>
      <c r="G77" s="6">
        <f>'Munster 2026–2027 Results'!$M$19</f>
        <v>1</v>
      </c>
      <c r="H77" s="8">
        <f>VLOOKUP(B77,'Munster 2026–2027 Results'!$L$3:$M$16,2,FALSE)*G77</f>
        <v>50</v>
      </c>
    </row>
    <row r="78" spans="1:8" ht="21.95" customHeight="1">
      <c r="A78" s="1" t="s">
        <v>32</v>
      </c>
      <c r="B78" s="1">
        <v>1</v>
      </c>
      <c r="C78" s="1" t="s">
        <v>55</v>
      </c>
      <c r="D78" s="1" t="s">
        <v>10</v>
      </c>
      <c r="E78" s="1" t="s">
        <v>10</v>
      </c>
      <c r="F78" s="1">
        <v>35</v>
      </c>
      <c r="G78" s="7">
        <f>'Munster 2026–2027 Results'!$M$20</f>
        <v>0.4</v>
      </c>
      <c r="H78" s="9">
        <f>VLOOKUP(B78,'Munster 2026–2027 Results'!$L$3:$M$16,2,FALSE)*G78</f>
        <v>80</v>
      </c>
    </row>
    <row r="79" spans="1:8" ht="21.95" customHeight="1">
      <c r="A79" s="3" t="s">
        <v>32</v>
      </c>
      <c r="B79" s="3">
        <v>2</v>
      </c>
      <c r="C79" s="3" t="s">
        <v>68</v>
      </c>
      <c r="D79" s="3" t="s">
        <v>10</v>
      </c>
      <c r="E79" s="3" t="s">
        <v>10</v>
      </c>
      <c r="F79" s="3">
        <v>36</v>
      </c>
      <c r="G79" s="6">
        <f>'Munster 2026–2027 Results'!$M$20</f>
        <v>0.4</v>
      </c>
      <c r="H79" s="8">
        <f>VLOOKUP(B79,'Munster 2026–2027 Results'!$L$3:$M$16,2,FALSE)*G79</f>
        <v>64</v>
      </c>
    </row>
    <row r="80" spans="1:8" ht="21.95" customHeight="1">
      <c r="A80" s="1" t="s">
        <v>32</v>
      </c>
      <c r="B80" s="1">
        <v>3</v>
      </c>
      <c r="C80" s="1" t="s">
        <v>98</v>
      </c>
      <c r="D80" s="1"/>
      <c r="E80" s="1"/>
      <c r="F80" s="1">
        <v>37</v>
      </c>
      <c r="G80" s="7">
        <f>'Munster 2026–2027 Results'!$M$20</f>
        <v>0.4</v>
      </c>
      <c r="H80" s="9">
        <f>VLOOKUP(B80,'Munster 2026–2027 Results'!$L$3:$M$16,2,FALSE)*G80</f>
        <v>52</v>
      </c>
    </row>
    <row r="81" spans="1:8" ht="21.95" customHeight="1">
      <c r="A81" s="3" t="s">
        <v>32</v>
      </c>
      <c r="B81" s="3">
        <v>3</v>
      </c>
      <c r="C81" s="3" t="s">
        <v>115</v>
      </c>
      <c r="D81" s="3" t="s">
        <v>10</v>
      </c>
      <c r="E81" s="3" t="s">
        <v>10</v>
      </c>
      <c r="F81" s="3">
        <v>38</v>
      </c>
      <c r="G81" s="6">
        <f>'Munster 2026–2027 Results'!$M$20</f>
        <v>0.4</v>
      </c>
      <c r="H81" s="8">
        <f>VLOOKUP(B81,'Munster 2026–2027 Results'!$L$3:$M$16,2,FALSE)*G81</f>
        <v>52</v>
      </c>
    </row>
    <row r="82" spans="1:8" ht="21.95" customHeight="1">
      <c r="A82" s="1" t="s">
        <v>32</v>
      </c>
      <c r="B82" s="1">
        <v>5</v>
      </c>
      <c r="C82" s="1" t="s">
        <v>67</v>
      </c>
      <c r="D82" s="1" t="s">
        <v>17</v>
      </c>
      <c r="E82" s="1" t="s">
        <v>17</v>
      </c>
      <c r="F82" s="1">
        <v>39</v>
      </c>
      <c r="G82" s="7">
        <f>'Munster 2026–2027 Results'!$M$20</f>
        <v>0.4</v>
      </c>
      <c r="H82" s="9">
        <f>VLOOKUP(B82,'Munster 2026–2027 Results'!$L$3:$M$16,2,FALSE)*G82</f>
        <v>36</v>
      </c>
    </row>
    <row r="83" spans="1:8" ht="21.95" customHeight="1">
      <c r="A83" s="3" t="s">
        <v>32</v>
      </c>
      <c r="B83" s="3">
        <v>5</v>
      </c>
      <c r="C83" s="3" t="s">
        <v>83</v>
      </c>
      <c r="D83" s="3" t="s">
        <v>10</v>
      </c>
      <c r="E83" s="3" t="s">
        <v>10</v>
      </c>
      <c r="F83" s="3">
        <v>40</v>
      </c>
      <c r="G83" s="6">
        <f>'Munster 2026–2027 Results'!$M$20</f>
        <v>0.4</v>
      </c>
      <c r="H83" s="8">
        <f>VLOOKUP(B83,'Munster 2026–2027 Results'!$L$3:$M$16,2,FALSE)*G83</f>
        <v>36</v>
      </c>
    </row>
    <row r="84" spans="1:8" ht="21.95" customHeight="1">
      <c r="A84" s="1" t="s">
        <v>32</v>
      </c>
      <c r="B84" s="1">
        <v>5</v>
      </c>
      <c r="C84" s="1" t="s">
        <v>116</v>
      </c>
      <c r="D84" s="1" t="s">
        <v>10</v>
      </c>
      <c r="E84" s="1" t="s">
        <v>10</v>
      </c>
      <c r="F84" s="1">
        <v>41</v>
      </c>
      <c r="G84" s="7">
        <f>'Munster 2026–2027 Results'!$M$20</f>
        <v>0.4</v>
      </c>
      <c r="H84" s="9">
        <f>VLOOKUP(B84,'Munster 2026–2027 Results'!$L$3:$M$16,2,FALSE)*G84</f>
        <v>36</v>
      </c>
    </row>
    <row r="85" spans="1:8" ht="21.95" customHeight="1">
      <c r="A85" s="3" t="s">
        <v>32</v>
      </c>
      <c r="B85" s="3">
        <v>5</v>
      </c>
      <c r="C85" s="3" t="s">
        <v>117</v>
      </c>
      <c r="D85" s="3" t="s">
        <v>10</v>
      </c>
      <c r="E85" s="3" t="s">
        <v>10</v>
      </c>
      <c r="F85" s="3">
        <v>42</v>
      </c>
      <c r="G85" s="6">
        <f>'Munster 2026–2027 Results'!$M$20</f>
        <v>0.4</v>
      </c>
      <c r="H85" s="8">
        <f>VLOOKUP(B85,'Munster 2026–2027 Results'!$L$3:$M$16,2,FALSE)*G85</f>
        <v>36</v>
      </c>
    </row>
    <row r="86" spans="1:8" ht="21.95" customHeight="1">
      <c r="A86" s="1" t="s">
        <v>32</v>
      </c>
      <c r="B86" s="1">
        <v>9</v>
      </c>
      <c r="C86" s="1" t="s">
        <v>118</v>
      </c>
      <c r="D86" s="1" t="s">
        <v>10</v>
      </c>
      <c r="E86" s="1" t="s">
        <v>10</v>
      </c>
      <c r="F86" s="1">
        <v>43</v>
      </c>
      <c r="G86" s="7">
        <f>'Munster 2026–2027 Results'!$M$20</f>
        <v>0.4</v>
      </c>
      <c r="H86" s="9">
        <f>VLOOKUP(B86,'Munster 2026–2027 Results'!$L$3:$M$16,2,FALSE)*G86</f>
        <v>26</v>
      </c>
    </row>
    <row r="87" spans="1:8" ht="21.95" customHeight="1">
      <c r="A87" s="3" t="s">
        <v>32</v>
      </c>
      <c r="B87" s="3">
        <v>10</v>
      </c>
      <c r="C87" s="3" t="s">
        <v>119</v>
      </c>
      <c r="D87" s="3" t="s">
        <v>10</v>
      </c>
      <c r="E87" s="3" t="s">
        <v>10</v>
      </c>
      <c r="F87" s="3">
        <v>44</v>
      </c>
      <c r="G87" s="6">
        <f>'Munster 2026–2027 Results'!$M$20</f>
        <v>0.4</v>
      </c>
      <c r="H87" s="8">
        <f>VLOOKUP(B87,'Munster 2026–2027 Results'!$L$3:$M$16,2,FALSE)*G87</f>
        <v>24</v>
      </c>
    </row>
    <row r="88" spans="1:8" ht="21.95" customHeight="1">
      <c r="A88" s="1" t="s">
        <v>32</v>
      </c>
      <c r="B88" s="1">
        <v>11</v>
      </c>
      <c r="C88" s="1" t="s">
        <v>120</v>
      </c>
      <c r="D88" s="1" t="s">
        <v>9</v>
      </c>
      <c r="E88" s="1" t="s">
        <v>134</v>
      </c>
      <c r="F88" s="1">
        <v>45</v>
      </c>
      <c r="G88" s="7">
        <f>'Munster 2026–2027 Results'!$M$20</f>
        <v>0.4</v>
      </c>
      <c r="H88" s="9">
        <f>VLOOKUP(B88,'Munster 2026–2027 Results'!$L$3:$M$16,2,FALSE)*G88</f>
        <v>22</v>
      </c>
    </row>
    <row r="89" spans="1:8" ht="21.95" customHeight="1">
      <c r="A89" s="3" t="s">
        <v>32</v>
      </c>
      <c r="B89" s="3">
        <v>12</v>
      </c>
      <c r="C89" s="3" t="s">
        <v>82</v>
      </c>
      <c r="D89" s="3" t="s">
        <v>21</v>
      </c>
      <c r="E89" s="3" t="s">
        <v>137</v>
      </c>
      <c r="F89" s="3">
        <v>46</v>
      </c>
      <c r="G89" s="6">
        <f>'Munster 2026–2027 Results'!$M$20</f>
        <v>0.4</v>
      </c>
      <c r="H89" s="8">
        <f>VLOOKUP(B89,'Munster 2026–2027 Results'!$L$3:$M$16,2,FALSE)*G89</f>
        <v>20</v>
      </c>
    </row>
    <row r="90" spans="1:8" ht="21.95" customHeight="1">
      <c r="A90" s="1" t="s">
        <v>32</v>
      </c>
      <c r="B90" s="1">
        <v>13</v>
      </c>
      <c r="C90" s="1" t="s">
        <v>121</v>
      </c>
      <c r="D90" s="1" t="s">
        <v>122</v>
      </c>
      <c r="E90" s="1" t="s">
        <v>122</v>
      </c>
      <c r="F90" s="1">
        <v>47</v>
      </c>
      <c r="G90" s="7">
        <f>'Munster 2026–2027 Results'!$M$20</f>
        <v>0.4</v>
      </c>
      <c r="H90" s="9">
        <f>VLOOKUP(B90,'Munster 2026–2027 Results'!$L$3:$M$16,2,FALSE)*G90</f>
        <v>18</v>
      </c>
    </row>
    <row r="91" spans="1:8" ht="21.95" customHeight="1">
      <c r="A91" s="3" t="s">
        <v>32</v>
      </c>
      <c r="B91" s="3">
        <v>13</v>
      </c>
      <c r="C91" s="3" t="s">
        <v>123</v>
      </c>
      <c r="D91" s="3" t="s">
        <v>9</v>
      </c>
      <c r="E91" s="3" t="s">
        <v>134</v>
      </c>
      <c r="F91" s="3">
        <v>48</v>
      </c>
      <c r="G91" s="6">
        <f>'Munster 2026–2027 Results'!$M$20</f>
        <v>0.4</v>
      </c>
      <c r="H91" s="8">
        <f>VLOOKUP(B91,'Munster 2026–2027 Results'!$L$3:$M$16,2,FALSE)*G91</f>
        <v>18</v>
      </c>
    </row>
    <row r="92" spans="1:8" ht="21.95" customHeight="1">
      <c r="A92" s="1" t="s">
        <v>33</v>
      </c>
      <c r="B92" s="1">
        <v>1</v>
      </c>
      <c r="C92" s="1" t="s">
        <v>102</v>
      </c>
      <c r="D92" s="1" t="s">
        <v>21</v>
      </c>
      <c r="E92" s="1" t="s">
        <v>137</v>
      </c>
      <c r="F92" s="1">
        <v>51</v>
      </c>
      <c r="G92" s="7">
        <f>'Munster 2026–2027 Results'!$M$19</f>
        <v>1</v>
      </c>
      <c r="H92" s="9">
        <f>VLOOKUP(B92,'Munster 2026–2027 Results'!$L$3:$M$16,2,FALSE)*G92</f>
        <v>200</v>
      </c>
    </row>
    <row r="93" spans="1:8" ht="21.95" customHeight="1">
      <c r="A93" s="3" t="s">
        <v>33</v>
      </c>
      <c r="B93" s="3">
        <v>2</v>
      </c>
      <c r="C93" s="3" t="s">
        <v>73</v>
      </c>
      <c r="D93" s="3" t="s">
        <v>9</v>
      </c>
      <c r="E93" s="3" t="s">
        <v>9</v>
      </c>
      <c r="F93" s="3">
        <v>52</v>
      </c>
      <c r="G93" s="6">
        <f>'Munster 2026–2027 Results'!$M$19</f>
        <v>1</v>
      </c>
      <c r="H93" s="8">
        <f>VLOOKUP(B93,'Munster 2026–2027 Results'!$L$3:$M$16,2,FALSE)*G93</f>
        <v>160</v>
      </c>
    </row>
    <row r="94" spans="1:8" ht="21.95" customHeight="1">
      <c r="A94" s="1" t="s">
        <v>33</v>
      </c>
      <c r="B94" s="1">
        <v>3</v>
      </c>
      <c r="C94" s="1" t="s">
        <v>85</v>
      </c>
      <c r="D94" s="1" t="s">
        <v>10</v>
      </c>
      <c r="E94" s="1" t="s">
        <v>10</v>
      </c>
      <c r="F94" s="1">
        <v>53</v>
      </c>
      <c r="G94" s="7">
        <f>'Munster 2026–2027 Results'!$M$19</f>
        <v>1</v>
      </c>
      <c r="H94" s="9">
        <f>VLOOKUP(B94,'Munster 2026–2027 Results'!$L$3:$M$16,2,FALSE)*G94</f>
        <v>130</v>
      </c>
    </row>
    <row r="95" spans="1:8" ht="21.95" customHeight="1">
      <c r="A95" s="3" t="s">
        <v>33</v>
      </c>
      <c r="B95" s="3">
        <v>3</v>
      </c>
      <c r="C95" s="3" t="s">
        <v>103</v>
      </c>
      <c r="D95" s="3" t="s">
        <v>24</v>
      </c>
      <c r="E95" s="3" t="s">
        <v>136</v>
      </c>
      <c r="F95" s="3">
        <v>54</v>
      </c>
      <c r="G95" s="6">
        <f>'Munster 2026–2027 Results'!$M$19</f>
        <v>1</v>
      </c>
      <c r="H95" s="8">
        <f>VLOOKUP(B95,'Munster 2026–2027 Results'!$L$3:$M$16,2,FALSE)*G95</f>
        <v>130</v>
      </c>
    </row>
    <row r="96" spans="1:8" ht="21.95" customHeight="1">
      <c r="A96" s="1" t="s">
        <v>33</v>
      </c>
      <c r="B96" s="1">
        <v>5</v>
      </c>
      <c r="C96" s="1" t="s">
        <v>125</v>
      </c>
      <c r="D96" s="1" t="s">
        <v>10</v>
      </c>
      <c r="E96" s="1" t="s">
        <v>10</v>
      </c>
      <c r="F96" s="1">
        <v>55</v>
      </c>
      <c r="G96" s="7">
        <f>'Munster 2026–2027 Results'!$M$19</f>
        <v>1</v>
      </c>
      <c r="H96" s="9">
        <f>VLOOKUP(B96,'Munster 2026–2027 Results'!$L$3:$M$16,2,FALSE)*G96</f>
        <v>90</v>
      </c>
    </row>
    <row r="97" spans="1:8" ht="21.95" customHeight="1">
      <c r="A97" s="3" t="s">
        <v>33</v>
      </c>
      <c r="B97" s="3">
        <v>5</v>
      </c>
      <c r="C97" s="3" t="s">
        <v>105</v>
      </c>
      <c r="D97" s="3" t="s">
        <v>21</v>
      </c>
      <c r="E97" s="3" t="s">
        <v>135</v>
      </c>
      <c r="F97" s="3">
        <v>56</v>
      </c>
      <c r="G97" s="6">
        <f>'Munster 2026–2027 Results'!$M$19</f>
        <v>1</v>
      </c>
      <c r="H97" s="8">
        <f>VLOOKUP(B97,'Munster 2026–2027 Results'!$L$3:$M$16,2,FALSE)*G97</f>
        <v>90</v>
      </c>
    </row>
    <row r="98" spans="1:8" ht="21.95" customHeight="1">
      <c r="A98" s="1" t="s">
        <v>33</v>
      </c>
      <c r="B98" s="1">
        <v>7</v>
      </c>
      <c r="C98" s="1" t="s">
        <v>64</v>
      </c>
      <c r="D98" s="1" t="s">
        <v>10</v>
      </c>
      <c r="E98" s="1" t="s">
        <v>10</v>
      </c>
      <c r="F98" s="1">
        <v>57</v>
      </c>
      <c r="G98" s="7">
        <f>'Munster 2026–2027 Results'!$M$19</f>
        <v>1</v>
      </c>
      <c r="H98" s="9">
        <f>VLOOKUP(B98,'Munster 2026–2027 Results'!$L$3:$M$16,2,FALSE)*G98</f>
        <v>75</v>
      </c>
    </row>
    <row r="99" spans="1:8" ht="21.95" customHeight="1">
      <c r="A99" s="3" t="s">
        <v>33</v>
      </c>
      <c r="B99" s="3">
        <v>8</v>
      </c>
      <c r="C99" s="3" t="s">
        <v>74</v>
      </c>
      <c r="D99" s="3" t="s">
        <v>10</v>
      </c>
      <c r="E99" s="3" t="s">
        <v>10</v>
      </c>
      <c r="F99" s="3">
        <v>58</v>
      </c>
      <c r="G99" s="6">
        <f>'Munster 2026–2027 Results'!$M$19</f>
        <v>1</v>
      </c>
      <c r="H99" s="8">
        <f>VLOOKUP(B99,'Munster 2026–2027 Results'!$L$3:$M$16,2,FALSE)*G99</f>
        <v>70</v>
      </c>
    </row>
    <row r="100" spans="1:8" ht="21.95" customHeight="1">
      <c r="A100" s="1" t="s">
        <v>33</v>
      </c>
      <c r="B100" s="1">
        <v>9</v>
      </c>
      <c r="C100" s="1" t="s">
        <v>88</v>
      </c>
      <c r="D100" s="1" t="s">
        <v>10</v>
      </c>
      <c r="E100" s="1" t="s">
        <v>10</v>
      </c>
      <c r="F100" s="1">
        <v>59</v>
      </c>
      <c r="G100" s="7">
        <f>'Munster 2026–2027 Results'!$M$19</f>
        <v>1</v>
      </c>
      <c r="H100" s="9">
        <f>VLOOKUP(B100,'Munster 2026–2027 Results'!$L$3:$M$16,2,FALSE)*G100</f>
        <v>65</v>
      </c>
    </row>
    <row r="101" spans="1:8" ht="21.95" customHeight="1">
      <c r="A101" s="3" t="s">
        <v>33</v>
      </c>
      <c r="B101" s="3">
        <v>9</v>
      </c>
      <c r="C101" s="3" t="s">
        <v>126</v>
      </c>
      <c r="D101" s="3" t="s">
        <v>9</v>
      </c>
      <c r="E101" s="3" t="s">
        <v>9</v>
      </c>
      <c r="F101" s="3">
        <v>60</v>
      </c>
      <c r="G101" s="6">
        <f>'Munster 2026–2027 Results'!$M$19</f>
        <v>1</v>
      </c>
      <c r="H101" s="8">
        <f>VLOOKUP(B101,'Munster 2026–2027 Results'!$L$3:$M$16,2,FALSE)*G101</f>
        <v>65</v>
      </c>
    </row>
    <row r="102" spans="1:8" ht="21.95" customHeight="1">
      <c r="A102" s="1" t="s">
        <v>33</v>
      </c>
      <c r="B102" s="1">
        <v>11</v>
      </c>
      <c r="C102" s="1" t="s">
        <v>106</v>
      </c>
      <c r="D102" s="1" t="s">
        <v>58</v>
      </c>
      <c r="E102" s="1" t="s">
        <v>58</v>
      </c>
      <c r="F102" s="1">
        <v>61</v>
      </c>
      <c r="G102" s="7">
        <f>'Munster 2026–2027 Results'!$M$19</f>
        <v>1</v>
      </c>
      <c r="H102" s="9">
        <f>VLOOKUP(B102,'Munster 2026–2027 Results'!$L$3:$M$16,2,FALSE)*G102</f>
        <v>55</v>
      </c>
    </row>
    <row r="103" spans="1:8" ht="21.95" customHeight="1">
      <c r="A103" s="3" t="s">
        <v>33</v>
      </c>
      <c r="B103" s="3">
        <v>11</v>
      </c>
      <c r="C103" s="3" t="s">
        <v>75</v>
      </c>
      <c r="D103" s="3" t="s">
        <v>9</v>
      </c>
      <c r="E103" s="3" t="s">
        <v>9</v>
      </c>
      <c r="F103" s="3">
        <v>62</v>
      </c>
      <c r="G103" s="6">
        <f>'Munster 2026–2027 Results'!$M$19</f>
        <v>1</v>
      </c>
      <c r="H103" s="8">
        <f>VLOOKUP(B103,'Munster 2026–2027 Results'!$L$3:$M$16,2,FALSE)*G103</f>
        <v>55</v>
      </c>
    </row>
  </sheetData>
  <mergeCells count="1">
    <mergeCell ref="A1:H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Munster 2026–2027 Results</vt:lpstr>
      <vt:lpstr>U11 Boys</vt:lpstr>
      <vt:lpstr>U11 Girls</vt:lpstr>
      <vt:lpstr>U13 Boys</vt:lpstr>
      <vt:lpstr>U13 Girls</vt:lpstr>
      <vt:lpstr>U15 Boys</vt:lpstr>
      <vt:lpstr>U15 Girls</vt:lpstr>
      <vt:lpstr>U19 Boys</vt:lpstr>
      <vt:lpstr>U19 Girls</vt:lpstr>
      <vt:lpstr>Para Mixed</vt:lpstr>
      <vt:lpstr>Veterans Men</vt:lpstr>
      <vt:lpstr>Veterans Women</vt:lpstr>
      <vt:lpstr>Senior Men</vt:lpstr>
      <vt:lpstr>Senior Women</vt:lpstr>
      <vt:lpstr>Senior Men 1</vt:lpstr>
      <vt:lpstr>Senior Men 2</vt:lpstr>
      <vt:lpstr>Event 1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Kovac</dc:creator>
  <cp:lastModifiedBy>Daniel Kovac</cp:lastModifiedBy>
  <dcterms:created xsi:type="dcterms:W3CDTF">2026-09-29T22:33:15Z</dcterms:created>
  <dcterms:modified xsi:type="dcterms:W3CDTF">2026-09-29T23:17:23Z</dcterms:modified>
</cp:coreProperties>
</file>